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21" i="1" l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<sst xmlns="http://schemas.openxmlformats.org/spreadsheetml/2006/main" count="39" uniqueCount="17">
  <si>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</si>
  <si>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</si>
  <si>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</si>
  <si>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</si>
  <si>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</si>
  <si>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</si>
  <si>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</si>
  <si>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</si>
  <si>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</si>
  <si>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FTI 17</t>
  </si>
  <si>
    <t>Corbicula fluminea</t>
  </si>
  <si>
    <t>Concentration (ug/g)</t>
  </si>
  <si>
    <t>Content (ug/ind)</t>
  </si>
  <si>
    <t>Condition of</t>
  </si>
  <si>
    <t>24mm clam (mg)</t>
  </si>
  <si>
    <t>Sample Date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</si>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</sst>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selection activeCell="E25" sqref="E25"/>
    </sheetView>
  </sheetViews>
  <sheetFormatPr defaultRowHeight="15.75" x14ac:dyDescent="0.25"/>
  <cols>
    <col min="1" max="1" width="16.5703125" style="2" customWidth="1"/>
    <col min="2" max="25" width="9.140625" style="2"/>
    <col min="26" max="26" width="16.28515625" style="2" customWidth="1"/>
    <col min="27" max="16384" width="9.140625" style="2"/>
  </cols>
  <sheetData>
    <row r="1" spans="1:26" ht="21" x14ac:dyDescent="0.35">
      <c r="A1" s="5" t="s">
        <v>10</v>
      </c>
      <c r="B1" s="1"/>
      <c r="R1" s="15"/>
    </row>
    <row r="2" spans="1:26" ht="21" x14ac:dyDescent="0.35">
      <c r="A2" s="4" t="s">
        <v>9</v>
      </c>
      <c r="B2" s="1"/>
      <c r="R2" s="15"/>
    </row>
    <row r="3" spans="1:26" ht="21" x14ac:dyDescent="0.35">
      <c r="A3" s="4"/>
      <c r="B3" s="15"/>
      <c r="R3" s="15"/>
    </row>
    <row r="4" spans="1:26" ht="16.5" thickBot="1" x14ac:dyDescent="0.3">
      <c r="B4" s="23" t="s">
        <v>11</v>
      </c>
      <c r="C4" s="22"/>
      <c r="D4" s="22"/>
      <c r="R4" s="23" t="s">
        <v>12</v>
      </c>
      <c r="S4" s="22"/>
    </row>
    <row r="5" spans="1:26" ht="16.5" thickTop="1" x14ac:dyDescent="0.25">
      <c r="B5" s="16"/>
      <c r="R5" s="3"/>
      <c r="Z5" s="17" t="s">
        <v>13</v>
      </c>
    </row>
    <row r="6" spans="1:26" x14ac:dyDescent="0.25">
      <c r="A6" s="6" t="s">
        <v>15</v>
      </c>
      <c r="B6" s="18" t="s">
        <v>0</v>
      </c>
      <c r="C6" s="6" t="s">
        <v>1</v>
      </c>
      <c r="D6" s="6" t="s">
        <v>2</v>
      </c>
      <c r="E6" s="6" t="s">
        <v>1</v>
      </c>
      <c r="F6" s="6" t="s">
        <v>3</v>
      </c>
      <c r="G6" s="6" t="s">
        <v>1</v>
      </c>
      <c r="H6" s="6" t="s">
        <v>4</v>
      </c>
      <c r="I6" s="6" t="s">
        <v>1</v>
      </c>
      <c r="J6" s="6" t="s">
        <v>5</v>
      </c>
      <c r="K6" s="6" t="s">
        <v>1</v>
      </c>
      <c r="L6" s="6" t="s">
        <v>6</v>
      </c>
      <c r="M6" s="6" t="s">
        <v>1</v>
      </c>
      <c r="N6" s="6" t="s">
        <v>7</v>
      </c>
      <c r="O6" s="6" t="s">
        <v>1</v>
      </c>
      <c r="P6" s="6" t="s">
        <v>8</v>
      </c>
      <c r="Q6" s="6" t="s">
        <v>1</v>
      </c>
      <c r="R6" s="7" t="s">
        <v>0</v>
      </c>
      <c r="S6" s="6" t="s">
        <v>2</v>
      </c>
      <c r="T6" s="6" t="s">
        <v>3</v>
      </c>
      <c r="U6" s="6" t="s">
        <v>4</v>
      </c>
      <c r="V6" s="6" t="s">
        <v>5</v>
      </c>
      <c r="W6" s="6" t="s">
        <v>6</v>
      </c>
      <c r="X6" s="6" t="s">
        <v>7</v>
      </c>
      <c r="Y6" s="6" t="s">
        <v>8</v>
      </c>
      <c r="Z6" s="14" t="s">
        <v>14</v>
      </c>
    </row>
    <row r="7" spans="1:26" x14ac:dyDescent="0.25">
      <c r="A7" s="8"/>
      <c r="B7" s="1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8"/>
      <c r="T7" s="8"/>
      <c r="U7" s="8"/>
      <c r="V7" s="8"/>
      <c r="W7" s="8"/>
      <c r="X7" s="8"/>
      <c r="Y7" s="8"/>
      <c r="Z7" s="19"/>
    </row>
    <row r="8" spans="1:26" x14ac:dyDescent="0.25">
      <c r="A8" s="20">
        <v>37347</v>
      </c>
      <c r="B8" s="24">
        <v>0.25900000000000001</v>
      </c>
      <c r="C8" s="11">
        <v>0.01</v>
      </c>
      <c r="D8" s="11">
        <v>2.11</v>
      </c>
      <c r="E8" s="11">
        <v>0.18</v>
      </c>
      <c r="F8" s="11">
        <v>7.1040000000000001</v>
      </c>
      <c r="G8" s="11">
        <v>0.22</v>
      </c>
      <c r="H8" s="11">
        <v>114.1</v>
      </c>
      <c r="I8" s="11">
        <v>2.99</v>
      </c>
      <c r="J8" s="11">
        <v>4.3899999999999997</v>
      </c>
      <c r="K8" s="11">
        <v>0.42</v>
      </c>
      <c r="L8" s="11">
        <v>0.42</v>
      </c>
      <c r="M8" s="11"/>
      <c r="N8" s="11">
        <v>1.39</v>
      </c>
      <c r="O8" s="11">
        <v>0.79</v>
      </c>
      <c r="P8" s="11">
        <v>161.08000000000001</v>
      </c>
      <c r="Q8" s="11">
        <v>13.39</v>
      </c>
      <c r="R8" s="13">
        <v>2.5511830518285133E-2</v>
      </c>
      <c r="S8" s="10">
        <v>0.20987919473178912</v>
      </c>
      <c r="T8" s="10">
        <v>0.68831836154466441</v>
      </c>
      <c r="U8" s="10">
        <v>11.157047424979107</v>
      </c>
      <c r="V8" s="10">
        <v>0.43793603870625553</v>
      </c>
      <c r="W8" s="10"/>
      <c r="X8" s="10">
        <v>0.12397238391627234</v>
      </c>
      <c r="Y8" s="11">
        <v>16.110023508150697</v>
      </c>
      <c r="Z8" s="24">
        <f>0.100049091369091*1000</f>
        <v>100.049091369091</v>
      </c>
    </row>
    <row r="9" spans="1:26" x14ac:dyDescent="0.25">
      <c r="A9" s="20">
        <v>37376</v>
      </c>
      <c r="B9" s="24">
        <v>0.23</v>
      </c>
      <c r="C9" s="11">
        <v>0.04</v>
      </c>
      <c r="D9" s="11">
        <v>2.1539999999999999</v>
      </c>
      <c r="E9" s="11">
        <v>7.0000000000000007E-2</v>
      </c>
      <c r="F9" s="11">
        <v>7.5819999999999999</v>
      </c>
      <c r="G9" s="11">
        <v>0.55000000000000004</v>
      </c>
      <c r="H9" s="11">
        <v>127.41</v>
      </c>
      <c r="I9" s="11">
        <v>6.31</v>
      </c>
      <c r="J9" s="11">
        <v>4.3</v>
      </c>
      <c r="K9" s="11">
        <v>0.72</v>
      </c>
      <c r="L9" s="11">
        <v>0.31</v>
      </c>
      <c r="M9" s="11">
        <v>8.9999999999999993E-3</v>
      </c>
      <c r="N9" s="11">
        <v>1.32</v>
      </c>
      <c r="O9" s="11">
        <v>0.19</v>
      </c>
      <c r="P9" s="11">
        <v>157.69</v>
      </c>
      <c r="Q9" s="11">
        <v>10.29</v>
      </c>
      <c r="R9" s="13">
        <v>2.4571651367175051E-2</v>
      </c>
      <c r="S9" s="10">
        <v>0.2208834737385843</v>
      </c>
      <c r="T9" s="10">
        <v>0.76673849512376357</v>
      </c>
      <c r="U9" s="10">
        <v>12.967903336697262</v>
      </c>
      <c r="V9" s="10">
        <v>0.44794989818226866</v>
      </c>
      <c r="W9" s="10"/>
      <c r="X9" s="10">
        <v>0.13707636207194479</v>
      </c>
      <c r="Y9" s="11">
        <v>16.231008382991849</v>
      </c>
      <c r="Z9" s="24">
        <f>0.102705891822849*1000</f>
        <v>102.70589182284901</v>
      </c>
    </row>
    <row r="10" spans="1:26" x14ac:dyDescent="0.25">
      <c r="A10" s="20">
        <v>37397</v>
      </c>
      <c r="B10" s="24">
        <v>0.23</v>
      </c>
      <c r="C10" s="11">
        <v>0.03</v>
      </c>
      <c r="D10" s="11">
        <v>2.36</v>
      </c>
      <c r="E10" s="11">
        <v>0.09</v>
      </c>
      <c r="F10" s="11">
        <v>7.3220000000000001</v>
      </c>
      <c r="G10" s="11">
        <v>0.4</v>
      </c>
      <c r="H10" s="11">
        <v>127.08</v>
      </c>
      <c r="I10" s="11">
        <v>5.76</v>
      </c>
      <c r="J10" s="11">
        <v>3.08</v>
      </c>
      <c r="K10" s="11">
        <v>0.33</v>
      </c>
      <c r="L10" s="11" t="s">
        <v>16</v>
      </c>
      <c r="M10" s="11"/>
      <c r="N10" s="11">
        <v>1.36</v>
      </c>
      <c r="O10" s="11">
        <v>0.27</v>
      </c>
      <c r="P10" s="11">
        <v>150.76</v>
      </c>
      <c r="Q10" s="11">
        <v>4.7699999999999996</v>
      </c>
      <c r="R10" s="13">
        <v>2.2539680006114456E-2</v>
      </c>
      <c r="S10" s="10">
        <v>0.22039727847260715</v>
      </c>
      <c r="T10" s="10">
        <v>0.67626773689964392</v>
      </c>
      <c r="U10" s="10">
        <v>11.861441918446737</v>
      </c>
      <c r="V10" s="10">
        <v>0.27958017298494392</v>
      </c>
      <c r="W10" s="10"/>
      <c r="X10" s="10">
        <v>0.13223059290967235</v>
      </c>
      <c r="Y10" s="11">
        <v>14.009779977530117</v>
      </c>
      <c r="Z10" s="24">
        <f>0.0938276360243507*1000</f>
        <v>93.827636024350696</v>
      </c>
    </row>
    <row r="11" spans="1:26" x14ac:dyDescent="0.25">
      <c r="A11" s="20">
        <v>37418</v>
      </c>
      <c r="B11" s="24">
        <v>0.26</v>
      </c>
      <c r="C11" s="11">
        <v>0.04</v>
      </c>
      <c r="D11" s="11">
        <v>2.23</v>
      </c>
      <c r="E11" s="11">
        <v>0.31</v>
      </c>
      <c r="F11" s="11">
        <v>7.593</v>
      </c>
      <c r="G11" s="11">
        <v>0.6</v>
      </c>
      <c r="H11" s="11">
        <v>120</v>
      </c>
      <c r="I11" s="11">
        <v>32.9</v>
      </c>
      <c r="J11" s="11">
        <v>3.15</v>
      </c>
      <c r="K11" s="11">
        <v>0.57999999999999996</v>
      </c>
      <c r="L11" s="11">
        <v>0.34</v>
      </c>
      <c r="M11" s="11">
        <v>0.08</v>
      </c>
      <c r="N11" s="11">
        <v>1.5</v>
      </c>
      <c r="O11" s="11">
        <v>0.5</v>
      </c>
      <c r="P11" s="11">
        <v>157.32</v>
      </c>
      <c r="Q11" s="11">
        <v>11.5</v>
      </c>
      <c r="R11" s="13">
        <v>2.7163220472855354E-2</v>
      </c>
      <c r="S11" s="10">
        <v>0.2274812448249868</v>
      </c>
      <c r="T11" s="10">
        <v>0.75460784875532416</v>
      </c>
      <c r="U11" s="10">
        <v>12.750406850747817</v>
      </c>
      <c r="V11" s="10">
        <v>0.31044937619205926</v>
      </c>
      <c r="W11" s="10"/>
      <c r="X11" s="10">
        <v>0.14419814866335956</v>
      </c>
      <c r="Y11" s="11">
        <v>15.72902517510555</v>
      </c>
      <c r="Z11" s="24">
        <f>0.102111561071479*1000</f>
        <v>102.111561071479</v>
      </c>
    </row>
    <row r="12" spans="1:26" x14ac:dyDescent="0.25">
      <c r="A12" s="20">
        <v>37460</v>
      </c>
      <c r="B12" s="24">
        <v>0.28499999999999998</v>
      </c>
      <c r="C12" s="11">
        <v>7.4999999999999997E-2</v>
      </c>
      <c r="D12" s="11">
        <v>2.4066999999999998</v>
      </c>
      <c r="E12" s="11">
        <v>0.57999999999999996</v>
      </c>
      <c r="F12" s="11">
        <v>6.95</v>
      </c>
      <c r="G12" s="11">
        <v>2.69</v>
      </c>
      <c r="H12" s="11">
        <v>135.46100000000001</v>
      </c>
      <c r="I12" s="11">
        <v>8.3000000000000007</v>
      </c>
      <c r="J12" s="11">
        <v>2.8460000000000001</v>
      </c>
      <c r="K12" s="11">
        <v>0.05</v>
      </c>
      <c r="L12" s="21" t="s">
        <v>16</v>
      </c>
      <c r="M12" s="11"/>
      <c r="N12" s="11">
        <v>0.81100000000000005</v>
      </c>
      <c r="O12" s="11">
        <v>3.5999999999999999E-3</v>
      </c>
      <c r="P12" s="11">
        <v>173.85</v>
      </c>
      <c r="Q12" s="11">
        <v>11.49</v>
      </c>
      <c r="R12" s="13"/>
      <c r="S12" s="10">
        <v>0.22408888030320906</v>
      </c>
      <c r="T12" s="10">
        <v>0.63152735020944062</v>
      </c>
      <c r="U12" s="10">
        <v>12.046150003147634</v>
      </c>
      <c r="V12" s="10">
        <v>0.26010886861529475</v>
      </c>
      <c r="W12" s="10"/>
      <c r="X12" s="10"/>
      <c r="Y12" s="11">
        <v>15.864662440146809</v>
      </c>
      <c r="Z12" s="24">
        <f>0.0922807966836104*1000</f>
        <v>92.280796683610404</v>
      </c>
    </row>
    <row r="13" spans="1:26" x14ac:dyDescent="0.25">
      <c r="A13" s="20">
        <v>37488</v>
      </c>
      <c r="B13" s="24">
        <v>0.27510000000000001</v>
      </c>
      <c r="C13" s="11">
        <v>6.9099999999999995E-2</v>
      </c>
      <c r="D13" s="11">
        <v>2.1341000000000001</v>
      </c>
      <c r="E13" s="11">
        <v>0.318</v>
      </c>
      <c r="F13" s="11">
        <v>7.6478999999999999</v>
      </c>
      <c r="G13" s="11">
        <v>1.9118999999999999</v>
      </c>
      <c r="H13" s="11">
        <v>149.39830000000001</v>
      </c>
      <c r="I13" s="11">
        <v>41.8703</v>
      </c>
      <c r="J13" s="11">
        <v>2.8203</v>
      </c>
      <c r="K13" s="11">
        <v>0.27789999999999998</v>
      </c>
      <c r="L13" s="21" t="s">
        <v>16</v>
      </c>
      <c r="M13" s="11"/>
      <c r="N13" s="11">
        <v>0.71140000000000003</v>
      </c>
      <c r="O13" s="11">
        <v>8.1799999999999998E-2</v>
      </c>
      <c r="P13" s="11">
        <v>161.58189999999999</v>
      </c>
      <c r="Q13" s="11">
        <v>8.6879000000000008</v>
      </c>
      <c r="R13" s="13">
        <v>2.4035939813954781E-2</v>
      </c>
      <c r="S13" s="10">
        <v>0.19432022522106276</v>
      </c>
      <c r="T13" s="10">
        <v>0.65114072244085486</v>
      </c>
      <c r="U13" s="10">
        <v>12.296720883222774</v>
      </c>
      <c r="V13" s="10">
        <v>0.27107023202178177</v>
      </c>
      <c r="W13" s="10"/>
      <c r="X13" s="10">
        <v>6.4706127333729532E-2</v>
      </c>
      <c r="Y13" s="11">
        <v>15.467185146868154</v>
      </c>
      <c r="Z13" s="24">
        <f>0.0951524821121638*1000</f>
        <v>95.152482112163796</v>
      </c>
    </row>
    <row r="14" spans="1:26" x14ac:dyDescent="0.25">
      <c r="A14" s="20">
        <v>37509</v>
      </c>
      <c r="B14" s="24">
        <v>0.43369999999999997</v>
      </c>
      <c r="C14" s="11">
        <v>8.1699999999999995E-2</v>
      </c>
      <c r="D14" s="11">
        <v>3.1303999999999998</v>
      </c>
      <c r="E14" s="11">
        <v>0.44290000000000002</v>
      </c>
      <c r="F14" s="11">
        <v>11.822900000000001</v>
      </c>
      <c r="G14" s="11">
        <v>1.4355</v>
      </c>
      <c r="H14" s="11">
        <v>215.3946</v>
      </c>
      <c r="I14" s="11">
        <v>17.642800000000001</v>
      </c>
      <c r="J14" s="11">
        <v>5.0320999999999998</v>
      </c>
      <c r="K14" s="11">
        <v>1.2665999999999999</v>
      </c>
      <c r="L14" s="21" t="s">
        <v>16</v>
      </c>
      <c r="M14" s="11"/>
      <c r="N14" s="11">
        <v>2.5568</v>
      </c>
      <c r="O14" s="11">
        <v>2.4725999999999999</v>
      </c>
      <c r="P14" s="11">
        <v>231.23230000000001</v>
      </c>
      <c r="Q14" s="11">
        <v>28.3995</v>
      </c>
      <c r="R14" s="13">
        <v>2.4839718931719251E-2</v>
      </c>
      <c r="S14" s="10">
        <v>0.22055822850906778</v>
      </c>
      <c r="T14" s="10">
        <v>0.83319658603459712</v>
      </c>
      <c r="U14" s="10">
        <v>13.232933796879598</v>
      </c>
      <c r="V14" s="10">
        <v>0.38263193327912975</v>
      </c>
      <c r="W14" s="10"/>
      <c r="X14" s="10">
        <v>0.22597808911534778</v>
      </c>
      <c r="Y14" s="11">
        <v>13.958032613781306</v>
      </c>
      <c r="Z14" s="24">
        <f>0.0653675116088256*1000</f>
        <v>65.367511608825609</v>
      </c>
    </row>
    <row r="15" spans="1:26" x14ac:dyDescent="0.25">
      <c r="A15" s="20">
        <v>37537</v>
      </c>
      <c r="B15" s="24">
        <v>0.31879999999999997</v>
      </c>
      <c r="C15" s="11">
        <v>6.7500000000000004E-2</v>
      </c>
      <c r="D15" s="11">
        <v>2.2372999999999998</v>
      </c>
      <c r="E15" s="11">
        <v>0.40500000000000003</v>
      </c>
      <c r="F15" s="11">
        <v>7.8883000000000001</v>
      </c>
      <c r="G15" s="11">
        <v>0.91579999999999995</v>
      </c>
      <c r="H15" s="11">
        <v>151.43360000000001</v>
      </c>
      <c r="I15" s="11">
        <v>31.327100000000002</v>
      </c>
      <c r="J15" s="11">
        <v>3.5459000000000001</v>
      </c>
      <c r="K15" s="11">
        <v>0.64390000000000003</v>
      </c>
      <c r="L15" s="21" t="s">
        <v>16</v>
      </c>
      <c r="M15" s="11"/>
      <c r="N15" s="11">
        <v>1.7513000000000001</v>
      </c>
      <c r="O15" s="11">
        <v>0.64410000000000001</v>
      </c>
      <c r="P15" s="11">
        <v>198.99510000000001</v>
      </c>
      <c r="Q15" s="11">
        <v>44.818899999999999</v>
      </c>
      <c r="R15" s="13">
        <v>2.6114541039196103E-2</v>
      </c>
      <c r="S15" s="10">
        <v>0.18142365319135192</v>
      </c>
      <c r="T15" s="10">
        <v>0.67270706981394013</v>
      </c>
      <c r="U15" s="10">
        <v>12.886550492712511</v>
      </c>
      <c r="V15" s="10">
        <v>0.29014638070754878</v>
      </c>
      <c r="W15" s="10"/>
      <c r="X15" s="10">
        <v>0.14763501325321607</v>
      </c>
      <c r="Y15" s="11">
        <v>15.287842501864146</v>
      </c>
      <c r="Z15" s="24">
        <f>0.0832589678513422*1000</f>
        <v>83.258967851342192</v>
      </c>
    </row>
    <row r="16" spans="1:26" x14ac:dyDescent="0.25">
      <c r="A16" s="20">
        <v>37566</v>
      </c>
      <c r="B16" s="24">
        <v>0.45550000000000002</v>
      </c>
      <c r="C16" s="11">
        <v>6.0600000000000001E-2</v>
      </c>
      <c r="D16" s="11">
        <v>2.4670999999999998</v>
      </c>
      <c r="E16" s="11">
        <v>0.2999</v>
      </c>
      <c r="F16" s="11">
        <v>7.9005000000000001</v>
      </c>
      <c r="G16" s="11">
        <v>3.2214</v>
      </c>
      <c r="H16" s="11">
        <v>142.0498</v>
      </c>
      <c r="I16" s="11">
        <v>42.985700000000001</v>
      </c>
      <c r="J16" s="11">
        <v>3.8306</v>
      </c>
      <c r="K16" s="11">
        <v>0.747</v>
      </c>
      <c r="L16" s="21" t="s">
        <v>16</v>
      </c>
      <c r="M16" s="11"/>
      <c r="N16" s="11">
        <v>2.1644000000000001</v>
      </c>
      <c r="O16" s="11">
        <v>0.81189999999999996</v>
      </c>
      <c r="P16" s="11">
        <v>189.0778</v>
      </c>
      <c r="Q16" s="11">
        <v>26.148399999999999</v>
      </c>
      <c r="R16" s="13">
        <v>3.5127993994293213E-2</v>
      </c>
      <c r="S16" s="10">
        <v>0.20070149731553699</v>
      </c>
      <c r="T16" s="10">
        <v>0.77204166476195113</v>
      </c>
      <c r="U16" s="10">
        <v>12.825837533944092</v>
      </c>
      <c r="V16" s="10">
        <v>0.29818095196077204</v>
      </c>
      <c r="W16" s="10"/>
      <c r="X16" s="10">
        <v>0.17540878396690762</v>
      </c>
      <c r="Y16" s="11">
        <v>13.901399377965122</v>
      </c>
      <c r="Z16" s="24">
        <f>0.0770629017424549*1000</f>
        <v>77.062901742454912</v>
      </c>
    </row>
    <row r="17" spans="1:26" x14ac:dyDescent="0.25">
      <c r="A17" s="20">
        <v>37600</v>
      </c>
      <c r="B17" s="24">
        <v>0.33879999999999999</v>
      </c>
      <c r="C17" s="11">
        <v>4.2299999999999997E-2</v>
      </c>
      <c r="D17" s="11">
        <v>2.266</v>
      </c>
      <c r="E17" s="11">
        <v>0.09</v>
      </c>
      <c r="F17" s="11">
        <v>7.992</v>
      </c>
      <c r="G17" s="11">
        <v>0.7</v>
      </c>
      <c r="H17" s="11">
        <v>146.51300000000001</v>
      </c>
      <c r="I17" s="11">
        <v>12.64</v>
      </c>
      <c r="J17" s="11">
        <v>3.3860999999999999</v>
      </c>
      <c r="K17" s="11">
        <v>0.42259999999999998</v>
      </c>
      <c r="L17" s="21" t="s">
        <v>16</v>
      </c>
      <c r="M17" s="11"/>
      <c r="N17" s="11">
        <v>1.0218</v>
      </c>
      <c r="O17" s="11">
        <v>0.16850000000000001</v>
      </c>
      <c r="P17" s="11">
        <v>173.767</v>
      </c>
      <c r="Q17" s="11">
        <v>2.67</v>
      </c>
      <c r="R17" s="13">
        <v>3.2721287782527204E-2</v>
      </c>
      <c r="S17" s="10">
        <v>0.2127123125740944</v>
      </c>
      <c r="T17" s="10">
        <v>0.73284274134831839</v>
      </c>
      <c r="U17" s="10">
        <v>13.453634081972274</v>
      </c>
      <c r="V17" s="10">
        <v>0.30368489582971719</v>
      </c>
      <c r="W17" s="10"/>
      <c r="X17" s="10">
        <v>9.892801875040412E-2</v>
      </c>
      <c r="Y17" s="11">
        <v>16.287783694762691</v>
      </c>
      <c r="Z17" s="24">
        <f>0.0942098734376234*1000</f>
        <v>94.209873437623401</v>
      </c>
    </row>
    <row r="18" spans="1:26" x14ac:dyDescent="0.25">
      <c r="A18" s="20">
        <v>37628</v>
      </c>
      <c r="B18" s="24">
        <v>0.35909999999999997</v>
      </c>
      <c r="C18" s="11">
        <v>4.48E-2</v>
      </c>
      <c r="D18" s="11">
        <v>2.4683000000000002</v>
      </c>
      <c r="E18" s="11">
        <v>0.2571</v>
      </c>
      <c r="F18" s="11">
        <v>8.4260999999999999</v>
      </c>
      <c r="G18" s="11">
        <v>1.8818999999999999</v>
      </c>
      <c r="H18" s="11">
        <v>144.39510000000001</v>
      </c>
      <c r="I18" s="11">
        <v>26.192</v>
      </c>
      <c r="J18" s="11">
        <v>4.9960000000000004</v>
      </c>
      <c r="K18" s="11">
        <v>0.1</v>
      </c>
      <c r="L18" s="21" t="s">
        <v>16</v>
      </c>
      <c r="M18" s="11"/>
      <c r="N18" s="11">
        <v>1.9699</v>
      </c>
      <c r="O18" s="11">
        <v>0.36899999999999999</v>
      </c>
      <c r="P18" s="11">
        <v>175.35120000000001</v>
      </c>
      <c r="Q18" s="11">
        <v>10.9847</v>
      </c>
      <c r="R18" s="13">
        <v>3.1113422430861803E-2</v>
      </c>
      <c r="S18" s="10">
        <v>0.22233106947721734</v>
      </c>
      <c r="T18" s="10">
        <v>0.71278262514130075</v>
      </c>
      <c r="U18" s="10">
        <v>12.689396889188068</v>
      </c>
      <c r="V18" s="10">
        <v>0.44377862559392317</v>
      </c>
      <c r="W18" s="10"/>
      <c r="X18" s="10">
        <v>0.17798152124723518</v>
      </c>
      <c r="Y18" s="11">
        <v>15.912793782423561</v>
      </c>
      <c r="Z18" s="24">
        <f>0.08983284487887*1000</f>
        <v>89.832844878870006</v>
      </c>
    </row>
    <row r="19" spans="1:26" x14ac:dyDescent="0.25">
      <c r="A19" s="20">
        <v>37671</v>
      </c>
      <c r="B19" s="24">
        <v>0.3508</v>
      </c>
      <c r="C19" s="11">
        <v>7.0000000000000007E-2</v>
      </c>
      <c r="D19" s="11">
        <v>2.6027</v>
      </c>
      <c r="E19" s="11">
        <v>0.34</v>
      </c>
      <c r="F19" s="11">
        <v>9.4628999999999994</v>
      </c>
      <c r="G19" s="11">
        <v>1.84</v>
      </c>
      <c r="H19" s="11">
        <v>163.49449999999999</v>
      </c>
      <c r="I19" s="11">
        <v>34.729999999999997</v>
      </c>
      <c r="J19" s="11">
        <v>7.5804999999999998</v>
      </c>
      <c r="K19" s="11">
        <v>0.73</v>
      </c>
      <c r="L19" s="11">
        <v>0.42420000000000002</v>
      </c>
      <c r="M19" s="11">
        <v>0.03</v>
      </c>
      <c r="N19" s="11">
        <v>2.7242000000000002</v>
      </c>
      <c r="O19" s="11">
        <v>0.22</v>
      </c>
      <c r="P19" s="11">
        <v>204.98869999999999</v>
      </c>
      <c r="Q19" s="11">
        <v>15.08</v>
      </c>
      <c r="R19" s="13">
        <v>3.2099999999999997E-2</v>
      </c>
      <c r="S19" s="10">
        <v>0.24110000000000001</v>
      </c>
      <c r="T19" s="10">
        <v>0.86990000000000001</v>
      </c>
      <c r="U19" s="10">
        <v>14.8941</v>
      </c>
      <c r="V19" s="10">
        <v>0.71040000000000003</v>
      </c>
      <c r="W19" s="10">
        <v>3.9699999999999999E-2</v>
      </c>
      <c r="X19" s="10">
        <v>0.25490000000000002</v>
      </c>
      <c r="Y19" s="11">
        <v>19.222899999999999</v>
      </c>
      <c r="Z19" s="24">
        <f>0.094*1000</f>
        <v>94</v>
      </c>
    </row>
    <row r="20" spans="1:26" x14ac:dyDescent="0.25">
      <c r="A20" s="20">
        <v>37698</v>
      </c>
      <c r="B20" s="24">
        <v>0.28499999999999998</v>
      </c>
      <c r="C20" s="11">
        <v>7.0000000000000007E-2</v>
      </c>
      <c r="D20" s="11">
        <v>2.5131000000000001</v>
      </c>
      <c r="E20" s="11">
        <v>0.42</v>
      </c>
      <c r="F20" s="11">
        <v>7.9733999999999998</v>
      </c>
      <c r="G20" s="11">
        <v>1.66</v>
      </c>
      <c r="H20" s="11">
        <v>147.14599999999999</v>
      </c>
      <c r="I20" s="11">
        <v>7.95</v>
      </c>
      <c r="J20" s="11">
        <v>6.4767999999999999</v>
      </c>
      <c r="K20" s="11">
        <v>1.62</v>
      </c>
      <c r="L20" s="11">
        <v>0.3523</v>
      </c>
      <c r="M20" s="11"/>
      <c r="N20" s="11">
        <v>3.2141000000000002</v>
      </c>
      <c r="O20" s="11">
        <v>1.25</v>
      </c>
      <c r="P20" s="11">
        <v>159.4366</v>
      </c>
      <c r="Q20" s="11">
        <v>15.8</v>
      </c>
      <c r="R20" s="13">
        <v>2.5499999999999998E-2</v>
      </c>
      <c r="S20" s="10">
        <v>0.22559999999999999</v>
      </c>
      <c r="T20" s="10">
        <v>0.73529999999999995</v>
      </c>
      <c r="U20" s="10">
        <v>13.0038</v>
      </c>
      <c r="V20" s="10">
        <v>0.54</v>
      </c>
      <c r="W20" s="10"/>
      <c r="X20" s="10">
        <v>0.25019999999999998</v>
      </c>
      <c r="Y20" s="11">
        <v>14.275</v>
      </c>
      <c r="Z20" s="24">
        <f>0.09*1000</f>
        <v>90</v>
      </c>
    </row>
    <row r="21" spans="1:26" x14ac:dyDescent="0.25">
      <c r="A21" s="20">
        <v>37719</v>
      </c>
      <c r="B21" s="24">
        <v>0.33029999999999998</v>
      </c>
      <c r="C21" s="11">
        <v>0.09</v>
      </c>
      <c r="D21" s="11">
        <v>2.5032000000000001</v>
      </c>
      <c r="E21" s="11">
        <v>0.1</v>
      </c>
      <c r="F21" s="11">
        <v>10.1671</v>
      </c>
      <c r="G21" s="11">
        <v>1.88</v>
      </c>
      <c r="H21" s="11">
        <v>149.02930000000001</v>
      </c>
      <c r="I21" s="11">
        <v>24</v>
      </c>
      <c r="J21" s="11">
        <v>6.5259999999999998</v>
      </c>
      <c r="K21" s="11">
        <v>1.1299999999999999</v>
      </c>
      <c r="L21" s="11">
        <v>0.60489999999999999</v>
      </c>
      <c r="M21" s="11">
        <v>0.16</v>
      </c>
      <c r="N21" s="11">
        <v>4.4686000000000003</v>
      </c>
      <c r="O21" s="11">
        <v>1.43</v>
      </c>
      <c r="P21" s="11">
        <v>180.6318</v>
      </c>
      <c r="Q21" s="11">
        <v>12.79</v>
      </c>
      <c r="R21" s="13">
        <v>3.09E-2</v>
      </c>
      <c r="S21" s="10">
        <v>0.25</v>
      </c>
      <c r="T21" s="10">
        <v>0.98950000000000005</v>
      </c>
      <c r="U21" s="10">
        <v>14.4709</v>
      </c>
      <c r="V21" s="10">
        <v>0.65600000000000003</v>
      </c>
      <c r="W21" s="10">
        <v>6.0400000000000002E-2</v>
      </c>
      <c r="X21" s="10">
        <v>0.44209999999999999</v>
      </c>
      <c r="Y21" s="11">
        <v>18.2319</v>
      </c>
      <c r="Z21" s="24">
        <f>0.101*1000</f>
        <v>101</v>
      </c>
    </row>
    <row r="22" spans="1:26" x14ac:dyDescent="0.25"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  <c r="Z22" s="2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2014-12-16T18:18:56Z</dcterms:created>
  <dcterms:modified xsi:type="dcterms:W3CDTF">2015-03-18T17:50:05Z</dcterms:modified>
</cp:coreProperties>
</file>