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4700" yWindow="405" windowWidth="20400" windowHeight="9525" tabRatio="714"/>
  </bookViews>
  <sheets>
    <sheet name="WY2016 Chem Sampling" sheetId="4" r:id="rId1"/>
    <sheet name="WY2016 Eco Sampling" sheetId="10" r:id="rId2"/>
    <sheet name="reference site schedules" sheetId="19" r:id="rId3"/>
    <sheet name="Sample counts" sheetId="11" r:id="rId4"/>
    <sheet name="Sample frequency" sheetId="12" r:id="rId5"/>
    <sheet name="Continuous Monitoring Sites" sheetId="18" r:id="rId6"/>
    <sheet name="Definitions" sheetId="5" r:id="rId7"/>
  </sheets>
  <definedNames>
    <definedName name="_xlnm._FilterDatabase" localSheetId="3" hidden="1">'Sample counts'!$A$1:$AB$48</definedName>
    <definedName name="_xlnm._FilterDatabase" localSheetId="4" hidden="1">'Sample frequency'!$A$2:$AE$105</definedName>
    <definedName name="_xlnm._FilterDatabase" localSheetId="0" hidden="1">'WY2016 Chem Sampling'!$A$2:$BL$2</definedName>
    <definedName name="_xlnm._FilterDatabase" localSheetId="1" hidden="1">'WY2016 Eco Sampling'!$A$1:$AF$43</definedName>
    <definedName name="_xlnm.Print_Titles" localSheetId="0">'WY2016 Chem Sampling'!$B:$D</definedName>
    <definedName name="_xlnm.Print_Titles" localSheetId="1">'WY2016 Eco Sampling'!$B:$D,'WY2016 Eco Sampling'!$2:$4</definedName>
    <definedName name="source">#REF!</definedName>
  </definedNames>
  <calcPr calcId="145621"/>
</workbook>
</file>

<file path=xl/calcChain.xml><?xml version="1.0" encoding="utf-8"?>
<calcChain xmlns="http://schemas.openxmlformats.org/spreadsheetml/2006/main">
  <c r="E121" i="12" l="1"/>
  <c r="E120" i="12"/>
  <c r="E119" i="12"/>
  <c r="E118" i="12"/>
  <c r="E117" i="12"/>
  <c r="E116" i="12"/>
  <c r="E115" i="12"/>
  <c r="E114" i="12"/>
  <c r="E113" i="12"/>
  <c r="E112" i="12"/>
  <c r="E111" i="12"/>
  <c r="E110" i="12"/>
  <c r="E109" i="12"/>
  <c r="E108" i="12"/>
  <c r="E107" i="12"/>
  <c r="E106" i="12"/>
  <c r="E105" i="12"/>
  <c r="AF61" i="10" l="1"/>
  <c r="AK61" i="10"/>
  <c r="Z61" i="10"/>
  <c r="W61" i="10"/>
  <c r="Q61" i="10"/>
  <c r="E22" i="12" l="1"/>
  <c r="E55" i="12"/>
  <c r="E99" i="12"/>
  <c r="E98" i="12"/>
  <c r="E11" i="12"/>
  <c r="E94" i="12"/>
  <c r="E53" i="12"/>
  <c r="E7" i="12"/>
  <c r="E71" i="12"/>
  <c r="E28" i="12"/>
  <c r="T7" i="4" l="1"/>
  <c r="E2" i="11" s="1"/>
  <c r="U7" i="4"/>
  <c r="V7" i="4"/>
  <c r="W7" i="4"/>
  <c r="X7" i="4"/>
  <c r="Y7" i="4"/>
  <c r="T10" i="4"/>
  <c r="U10" i="4"/>
  <c r="V10" i="4"/>
  <c r="W10" i="4"/>
  <c r="X10" i="4"/>
  <c r="Y10" i="4"/>
  <c r="T35" i="4"/>
  <c r="U35" i="4"/>
  <c r="V35" i="4"/>
  <c r="W35" i="4"/>
  <c r="X35" i="4"/>
  <c r="Y35" i="4"/>
  <c r="T30" i="4"/>
  <c r="U30" i="4"/>
  <c r="V30" i="4"/>
  <c r="W30" i="4"/>
  <c r="X30" i="4"/>
  <c r="Y30" i="4"/>
  <c r="T43" i="4"/>
  <c r="U43" i="4"/>
  <c r="V43" i="4"/>
  <c r="W43" i="4"/>
  <c r="X43" i="4"/>
  <c r="Y43" i="4"/>
  <c r="T54" i="4"/>
  <c r="U54" i="4"/>
  <c r="V54" i="4"/>
  <c r="W54" i="4"/>
  <c r="X54" i="4"/>
  <c r="Y54" i="4"/>
  <c r="T57" i="4"/>
  <c r="U57" i="4"/>
  <c r="V57" i="4"/>
  <c r="W57" i="4"/>
  <c r="X57" i="4"/>
  <c r="Y57" i="4"/>
  <c r="T61" i="4"/>
  <c r="U61" i="4"/>
  <c r="V61" i="4"/>
  <c r="W61" i="4"/>
  <c r="X61" i="4"/>
  <c r="Y61" i="4"/>
  <c r="T68" i="4"/>
  <c r="U68" i="4"/>
  <c r="V68" i="4"/>
  <c r="W68" i="4"/>
  <c r="X68" i="4"/>
  <c r="Y68" i="4"/>
  <c r="T72" i="4"/>
  <c r="U72" i="4"/>
  <c r="V72" i="4"/>
  <c r="W72" i="4"/>
  <c r="X72" i="4"/>
  <c r="Y72" i="4"/>
  <c r="T78" i="4"/>
  <c r="U78" i="4"/>
  <c r="V78" i="4"/>
  <c r="W78" i="4"/>
  <c r="X78" i="4"/>
  <c r="Y78" i="4"/>
  <c r="T96" i="4"/>
  <c r="U96" i="4"/>
  <c r="V96" i="4"/>
  <c r="W96" i="4"/>
  <c r="X96" i="4"/>
  <c r="Y96" i="4"/>
  <c r="T100" i="4"/>
  <c r="U100" i="4"/>
  <c r="V100" i="4"/>
  <c r="W100" i="4"/>
  <c r="X100" i="4"/>
  <c r="Y100" i="4"/>
  <c r="T105" i="4"/>
  <c r="U105" i="4"/>
  <c r="V105" i="4"/>
  <c r="W105" i="4"/>
  <c r="X105" i="4"/>
  <c r="Y105" i="4"/>
  <c r="T110" i="4"/>
  <c r="U110" i="4"/>
  <c r="V110" i="4"/>
  <c r="W110" i="4"/>
  <c r="X110" i="4"/>
  <c r="Y110" i="4"/>
  <c r="T176" i="4"/>
  <c r="U176" i="4"/>
  <c r="V176" i="4"/>
  <c r="W176" i="4"/>
  <c r="X176" i="4"/>
  <c r="Y176" i="4"/>
  <c r="T180" i="4"/>
  <c r="U180" i="4"/>
  <c r="V180" i="4"/>
  <c r="W180" i="4"/>
  <c r="X180" i="4"/>
  <c r="Y180" i="4"/>
  <c r="T152" i="4"/>
  <c r="U152" i="4"/>
  <c r="V152" i="4"/>
  <c r="W152" i="4"/>
  <c r="X152" i="4"/>
  <c r="Y152" i="4"/>
  <c r="T156" i="4"/>
  <c r="U156" i="4"/>
  <c r="V156" i="4"/>
  <c r="W156" i="4"/>
  <c r="X156" i="4"/>
  <c r="Y156" i="4"/>
  <c r="T119" i="4"/>
  <c r="U119" i="4"/>
  <c r="V119" i="4"/>
  <c r="W119" i="4"/>
  <c r="X119" i="4"/>
  <c r="Y119" i="4"/>
  <c r="T122" i="4"/>
  <c r="U122" i="4"/>
  <c r="V122" i="4"/>
  <c r="W122" i="4"/>
  <c r="X122" i="4"/>
  <c r="Y122" i="4"/>
  <c r="T126" i="4"/>
  <c r="U126" i="4"/>
  <c r="V126" i="4"/>
  <c r="W126" i="4"/>
  <c r="X126" i="4"/>
  <c r="Y126" i="4"/>
  <c r="T131" i="4"/>
  <c r="E27" i="11" s="1"/>
  <c r="U131" i="4"/>
  <c r="V131" i="4"/>
  <c r="W131" i="4"/>
  <c r="X131" i="4"/>
  <c r="F27" i="11"/>
  <c r="Y131" i="4"/>
  <c r="T136" i="4"/>
  <c r="U136" i="4"/>
  <c r="V136" i="4"/>
  <c r="W136" i="4"/>
  <c r="X136" i="4"/>
  <c r="F28" i="11" s="1"/>
  <c r="Y136" i="4"/>
  <c r="T139" i="4"/>
  <c r="U139" i="4"/>
  <c r="V139" i="4"/>
  <c r="W139" i="4"/>
  <c r="X139" i="4"/>
  <c r="Y139" i="4"/>
  <c r="T142" i="4"/>
  <c r="U142" i="4"/>
  <c r="V142" i="4"/>
  <c r="W142" i="4"/>
  <c r="X142" i="4"/>
  <c r="Y142" i="4"/>
  <c r="T145" i="4"/>
  <c r="U145" i="4"/>
  <c r="V145" i="4"/>
  <c r="W145" i="4"/>
  <c r="X145" i="4"/>
  <c r="Y145" i="4"/>
  <c r="AH139" i="4"/>
  <c r="AI139" i="4"/>
  <c r="AJ139" i="4"/>
  <c r="AK139" i="4"/>
  <c r="AL139" i="4"/>
  <c r="AM139" i="4"/>
  <c r="AH142" i="4"/>
  <c r="AI142" i="4"/>
  <c r="AJ142" i="4"/>
  <c r="AK142" i="4"/>
  <c r="AL142" i="4"/>
  <c r="AM142" i="4"/>
  <c r="AH145" i="4"/>
  <c r="AI145" i="4"/>
  <c r="AJ145" i="4"/>
  <c r="AK145" i="4"/>
  <c r="AL145" i="4"/>
  <c r="AM145" i="4"/>
  <c r="AH136" i="4"/>
  <c r="AI136" i="4"/>
  <c r="AJ136" i="4"/>
  <c r="AK136" i="4"/>
  <c r="AL136" i="4"/>
  <c r="AM136" i="4"/>
  <c r="AH131" i="4"/>
  <c r="AI131" i="4"/>
  <c r="AJ131" i="4"/>
  <c r="AK131" i="4"/>
  <c r="AL131" i="4"/>
  <c r="AM131" i="4"/>
  <c r="AH126" i="4"/>
  <c r="AI126" i="4"/>
  <c r="AJ126" i="4"/>
  <c r="AK126" i="4"/>
  <c r="AL126" i="4"/>
  <c r="AM126" i="4"/>
  <c r="AH122" i="4"/>
  <c r="AI122" i="4"/>
  <c r="AJ122" i="4"/>
  <c r="AK122" i="4"/>
  <c r="AL122" i="4"/>
  <c r="AM122" i="4"/>
  <c r="AH119" i="4"/>
  <c r="AI119" i="4"/>
  <c r="AJ119" i="4"/>
  <c r="AK119" i="4"/>
  <c r="AL119" i="4"/>
  <c r="AM119" i="4"/>
  <c r="AH110" i="4"/>
  <c r="AI110" i="4"/>
  <c r="AJ110" i="4"/>
  <c r="AK110" i="4"/>
  <c r="AL110" i="4"/>
  <c r="AM110" i="4"/>
  <c r="AH105" i="4"/>
  <c r="AI105" i="4"/>
  <c r="AJ105" i="4"/>
  <c r="AK105" i="4"/>
  <c r="AL105" i="4"/>
  <c r="AM105" i="4"/>
  <c r="AH100" i="4"/>
  <c r="AI100" i="4"/>
  <c r="AJ100" i="4"/>
  <c r="AK100" i="4"/>
  <c r="AL100" i="4"/>
  <c r="AM100" i="4"/>
  <c r="AH96" i="4"/>
  <c r="AI96" i="4"/>
  <c r="AJ96" i="4"/>
  <c r="AK96" i="4"/>
  <c r="AL96" i="4"/>
  <c r="AM96" i="4"/>
  <c r="AH7" i="4"/>
  <c r="AI7" i="4"/>
  <c r="AJ7" i="4"/>
  <c r="AK7" i="4"/>
  <c r="AL7" i="4"/>
  <c r="AM7" i="4"/>
  <c r="AH10" i="4"/>
  <c r="AI10" i="4"/>
  <c r="AJ10" i="4"/>
  <c r="AK10" i="4"/>
  <c r="AL10" i="4"/>
  <c r="AM10" i="4"/>
  <c r="AH21" i="4"/>
  <c r="AI21" i="4"/>
  <c r="AJ21" i="4"/>
  <c r="AK21" i="4"/>
  <c r="AL21" i="4"/>
  <c r="J5" i="11" s="1"/>
  <c r="AM21" i="4"/>
  <c r="AH16" i="4"/>
  <c r="AI16" i="4"/>
  <c r="AJ16" i="4"/>
  <c r="AK16" i="4"/>
  <c r="AL16" i="4"/>
  <c r="J4" i="11" s="1"/>
  <c r="AM16" i="4"/>
  <c r="AH35" i="4"/>
  <c r="AI35" i="4"/>
  <c r="AJ35" i="4"/>
  <c r="AK35" i="4"/>
  <c r="AL35" i="4"/>
  <c r="AM35" i="4"/>
  <c r="AH30" i="4"/>
  <c r="AI30" i="4"/>
  <c r="AJ30" i="4"/>
  <c r="AK30" i="4"/>
  <c r="AL30" i="4"/>
  <c r="AM30" i="4"/>
  <c r="AH40" i="4"/>
  <c r="I8" i="11" s="1"/>
  <c r="AI40" i="4"/>
  <c r="AJ40" i="4"/>
  <c r="AK40" i="4"/>
  <c r="AL40" i="4"/>
  <c r="J8" i="11" s="1"/>
  <c r="AM40" i="4"/>
  <c r="AH43" i="4"/>
  <c r="AI43" i="4"/>
  <c r="AJ43" i="4"/>
  <c r="AK43" i="4"/>
  <c r="AL43" i="4"/>
  <c r="AM43" i="4"/>
  <c r="AH57" i="4"/>
  <c r="AI57" i="4"/>
  <c r="AJ57" i="4"/>
  <c r="AK57" i="4"/>
  <c r="AL57" i="4"/>
  <c r="AM57" i="4"/>
  <c r="AH49" i="4"/>
  <c r="AI49" i="4"/>
  <c r="AJ49" i="4"/>
  <c r="I10" i="11" s="1"/>
  <c r="AK49" i="4"/>
  <c r="AL49" i="4"/>
  <c r="J10" i="11" s="1"/>
  <c r="AM49" i="4"/>
  <c r="AH54" i="4"/>
  <c r="AI54" i="4"/>
  <c r="AJ54" i="4"/>
  <c r="AK54" i="4"/>
  <c r="AL54" i="4"/>
  <c r="AM54" i="4"/>
  <c r="AH61" i="4"/>
  <c r="AI61" i="4"/>
  <c r="AJ61" i="4"/>
  <c r="AK61" i="4"/>
  <c r="AL61" i="4"/>
  <c r="AM61" i="4"/>
  <c r="AH68" i="4"/>
  <c r="AI68" i="4"/>
  <c r="AJ68" i="4"/>
  <c r="AK68" i="4"/>
  <c r="AL68" i="4"/>
  <c r="AM68" i="4"/>
  <c r="AH72" i="4"/>
  <c r="AI72" i="4"/>
  <c r="AJ72" i="4"/>
  <c r="AK72" i="4"/>
  <c r="AL72" i="4"/>
  <c r="AM72" i="4"/>
  <c r="AH78" i="4"/>
  <c r="AI78" i="4"/>
  <c r="AJ78" i="4"/>
  <c r="AK78" i="4"/>
  <c r="AL78" i="4"/>
  <c r="AM78" i="4"/>
  <c r="AH87" i="4"/>
  <c r="AI87" i="4"/>
  <c r="AJ87" i="4"/>
  <c r="AK87" i="4"/>
  <c r="AL87" i="4"/>
  <c r="J17" i="11" s="1"/>
  <c r="AM87" i="4"/>
  <c r="AH93" i="4"/>
  <c r="I18" i="11" s="1"/>
  <c r="AI93" i="4"/>
  <c r="AJ93" i="4"/>
  <c r="AK93" i="4"/>
  <c r="AL93" i="4"/>
  <c r="J18" i="11" s="1"/>
  <c r="AM93" i="4"/>
  <c r="AH116" i="4"/>
  <c r="AI116" i="4"/>
  <c r="AJ116" i="4"/>
  <c r="AK116" i="4"/>
  <c r="AL116" i="4"/>
  <c r="J23" i="11" s="1"/>
  <c r="AM116" i="4"/>
  <c r="AH156" i="4"/>
  <c r="AI156" i="4"/>
  <c r="AJ156" i="4"/>
  <c r="AK156" i="4"/>
  <c r="AL156" i="4"/>
  <c r="AM156" i="4"/>
  <c r="AH152" i="4"/>
  <c r="AI152" i="4"/>
  <c r="AJ152" i="4"/>
  <c r="AK152" i="4"/>
  <c r="AL152" i="4"/>
  <c r="AM152" i="4"/>
  <c r="AH176" i="4"/>
  <c r="AI176" i="4"/>
  <c r="AJ176" i="4"/>
  <c r="AK176" i="4"/>
  <c r="AL176" i="4"/>
  <c r="AM176" i="4"/>
  <c r="AH180" i="4"/>
  <c r="AI180" i="4"/>
  <c r="AJ180" i="4"/>
  <c r="AK180" i="4"/>
  <c r="AL180" i="4"/>
  <c r="AM180" i="4"/>
  <c r="AH168" i="4"/>
  <c r="I35" i="11" s="1"/>
  <c r="AI168" i="4"/>
  <c r="AJ168" i="4"/>
  <c r="AK168" i="4"/>
  <c r="AL168" i="4"/>
  <c r="J35" i="11" s="1"/>
  <c r="AM168" i="4"/>
  <c r="AH173" i="4"/>
  <c r="AI173" i="4"/>
  <c r="AJ173" i="4"/>
  <c r="AK173" i="4"/>
  <c r="AL173" i="4"/>
  <c r="J36" i="11" s="1"/>
  <c r="AM173" i="4"/>
  <c r="AH163" i="4"/>
  <c r="I34" i="11" s="1"/>
  <c r="AI163" i="4"/>
  <c r="AJ163" i="4"/>
  <c r="AK163" i="4"/>
  <c r="AL163" i="4"/>
  <c r="J34" i="11" s="1"/>
  <c r="AM163" i="4"/>
  <c r="T173" i="4"/>
  <c r="U173" i="4"/>
  <c r="V173" i="4"/>
  <c r="W173" i="4"/>
  <c r="X173" i="4"/>
  <c r="F36" i="11" s="1"/>
  <c r="Y173" i="4"/>
  <c r="F10" i="11"/>
  <c r="F6" i="11"/>
  <c r="Y93" i="4"/>
  <c r="X93" i="4"/>
  <c r="F18" i="11" s="1"/>
  <c r="W93" i="4"/>
  <c r="V93" i="4"/>
  <c r="U93" i="4"/>
  <c r="T93" i="4"/>
  <c r="Y168" i="4"/>
  <c r="X168" i="4"/>
  <c r="F35" i="11" s="1"/>
  <c r="W168" i="4"/>
  <c r="V168" i="4"/>
  <c r="U168" i="4"/>
  <c r="T168" i="4"/>
  <c r="Y163" i="4"/>
  <c r="X163" i="4"/>
  <c r="F34" i="11" s="1"/>
  <c r="W163" i="4"/>
  <c r="V163" i="4"/>
  <c r="U163" i="4"/>
  <c r="T163" i="4"/>
  <c r="Y116" i="4"/>
  <c r="X116" i="4"/>
  <c r="F23" i="11" s="1"/>
  <c r="W116" i="4"/>
  <c r="V116" i="4"/>
  <c r="U116" i="4"/>
  <c r="T116" i="4"/>
  <c r="Y87" i="4"/>
  <c r="X87" i="4"/>
  <c r="F17" i="11" s="1"/>
  <c r="W87" i="4"/>
  <c r="V87" i="4"/>
  <c r="U87" i="4"/>
  <c r="T87" i="4"/>
  <c r="E17" i="11" s="1"/>
  <c r="Y49" i="4"/>
  <c r="X49" i="4"/>
  <c r="W49" i="4"/>
  <c r="V49" i="4"/>
  <c r="U49" i="4"/>
  <c r="T49" i="4"/>
  <c r="Y40" i="4"/>
  <c r="X40" i="4"/>
  <c r="F8" i="11" s="1"/>
  <c r="W40" i="4"/>
  <c r="V40" i="4"/>
  <c r="U40" i="4"/>
  <c r="T40" i="4"/>
  <c r="E8" i="11" s="1"/>
  <c r="Y16" i="4"/>
  <c r="X16" i="4"/>
  <c r="F4" i="11" s="1"/>
  <c r="W16" i="4"/>
  <c r="V16" i="4"/>
  <c r="U16" i="4"/>
  <c r="T16" i="4"/>
  <c r="Y21" i="4"/>
  <c r="X21" i="4"/>
  <c r="F5" i="11" s="1"/>
  <c r="W21" i="4"/>
  <c r="V21" i="4"/>
  <c r="U21" i="4"/>
  <c r="T21" i="4"/>
  <c r="E5" i="11" s="1"/>
  <c r="F2" i="11"/>
  <c r="AW180" i="4"/>
  <c r="AV180" i="4"/>
  <c r="AW176" i="4"/>
  <c r="AV176" i="4"/>
  <c r="AW173" i="4"/>
  <c r="AV173" i="4"/>
  <c r="AW168" i="4"/>
  <c r="AV168" i="4"/>
  <c r="AW163" i="4"/>
  <c r="AV163" i="4"/>
  <c r="AW156" i="4"/>
  <c r="AV156" i="4"/>
  <c r="AW152" i="4"/>
  <c r="AV152" i="4"/>
  <c r="AW145" i="4"/>
  <c r="AV145" i="4"/>
  <c r="AW142" i="4"/>
  <c r="AV142" i="4"/>
  <c r="AW139" i="4"/>
  <c r="AV139" i="4"/>
  <c r="AW136" i="4"/>
  <c r="AV136" i="4"/>
  <c r="AW131" i="4"/>
  <c r="AV131" i="4"/>
  <c r="AW126" i="4"/>
  <c r="AV126" i="4"/>
  <c r="AW122" i="4"/>
  <c r="AV122" i="4"/>
  <c r="AW119" i="4"/>
  <c r="AV119" i="4"/>
  <c r="AW116" i="4"/>
  <c r="AV116" i="4"/>
  <c r="AW110" i="4"/>
  <c r="AV110" i="4"/>
  <c r="AW105" i="4"/>
  <c r="AV105" i="4"/>
  <c r="AW100" i="4"/>
  <c r="AV100" i="4"/>
  <c r="AW96" i="4"/>
  <c r="AV96" i="4"/>
  <c r="AW93" i="4"/>
  <c r="AV93" i="4"/>
  <c r="AW87" i="4"/>
  <c r="AV87" i="4"/>
  <c r="AW78" i="4"/>
  <c r="AV78" i="4"/>
  <c r="AW72" i="4"/>
  <c r="AV72" i="4"/>
  <c r="AW68" i="4"/>
  <c r="AV68" i="4"/>
  <c r="AW61" i="4"/>
  <c r="AV61" i="4"/>
  <c r="AW57" i="4"/>
  <c r="AV57" i="4"/>
  <c r="AW54" i="4"/>
  <c r="AV54" i="4"/>
  <c r="AW49" i="4"/>
  <c r="AV49" i="4"/>
  <c r="AW43" i="4"/>
  <c r="AV43" i="4"/>
  <c r="AW40" i="4"/>
  <c r="AV40" i="4"/>
  <c r="M8" i="11" s="1"/>
  <c r="AW35" i="4"/>
  <c r="AV35" i="4"/>
  <c r="AW30" i="4"/>
  <c r="AV30" i="4"/>
  <c r="AW21" i="4"/>
  <c r="AV21" i="4"/>
  <c r="AW16" i="4"/>
  <c r="AV16" i="4"/>
  <c r="AW10" i="4"/>
  <c r="AV10" i="4"/>
  <c r="AW7" i="4"/>
  <c r="AV7" i="4"/>
  <c r="BA180" i="4"/>
  <c r="AZ180" i="4"/>
  <c r="M38" i="11" s="1"/>
  <c r="AY180" i="4"/>
  <c r="AX180" i="4"/>
  <c r="N38" i="11"/>
  <c r="BA176" i="4"/>
  <c r="AZ176" i="4"/>
  <c r="AY176" i="4"/>
  <c r="AX176" i="4"/>
  <c r="N37" i="11" s="1"/>
  <c r="BA173" i="4"/>
  <c r="AZ173" i="4"/>
  <c r="AY173" i="4"/>
  <c r="AX173" i="4"/>
  <c r="N36" i="11" s="1"/>
  <c r="BA168" i="4"/>
  <c r="AZ168" i="4"/>
  <c r="AY168" i="4"/>
  <c r="AX168" i="4"/>
  <c r="N35" i="11" s="1"/>
  <c r="BA163" i="4"/>
  <c r="AZ163" i="4"/>
  <c r="AY163" i="4"/>
  <c r="AX163" i="4"/>
  <c r="N34" i="11" s="1"/>
  <c r="BA156" i="4"/>
  <c r="AZ156" i="4"/>
  <c r="AY156" i="4"/>
  <c r="AX156" i="4"/>
  <c r="N33" i="11" s="1"/>
  <c r="BA152" i="4"/>
  <c r="AZ152" i="4"/>
  <c r="M32" i="11" s="1"/>
  <c r="AY152" i="4"/>
  <c r="AX152" i="4"/>
  <c r="N32" i="11" s="1"/>
  <c r="BA145" i="4"/>
  <c r="AZ145" i="4"/>
  <c r="AY145" i="4"/>
  <c r="AX145" i="4"/>
  <c r="N31" i="11" s="1"/>
  <c r="BA142" i="4"/>
  <c r="AZ142" i="4"/>
  <c r="AY142" i="4"/>
  <c r="AX142" i="4"/>
  <c r="N30" i="11" s="1"/>
  <c r="BA139" i="4"/>
  <c r="AZ139" i="4"/>
  <c r="AY139" i="4"/>
  <c r="AX139" i="4"/>
  <c r="N29" i="11" s="1"/>
  <c r="BA136" i="4"/>
  <c r="AZ136" i="4"/>
  <c r="AY136" i="4"/>
  <c r="AX136" i="4"/>
  <c r="N28" i="11" s="1"/>
  <c r="BA131" i="4"/>
  <c r="AZ131" i="4"/>
  <c r="AY131" i="4"/>
  <c r="AX131" i="4"/>
  <c r="N27" i="11" s="1"/>
  <c r="BA126" i="4"/>
  <c r="AZ126" i="4"/>
  <c r="M26" i="11" s="1"/>
  <c r="AY126" i="4"/>
  <c r="AX126" i="4"/>
  <c r="N26" i="11" s="1"/>
  <c r="BA122" i="4"/>
  <c r="AZ122" i="4"/>
  <c r="AY122" i="4"/>
  <c r="AX122" i="4"/>
  <c r="N25" i="11" s="1"/>
  <c r="BA119" i="4"/>
  <c r="AZ119" i="4"/>
  <c r="AY119" i="4"/>
  <c r="AX119" i="4"/>
  <c r="N24" i="11" s="1"/>
  <c r="BA116" i="4"/>
  <c r="AZ116" i="4"/>
  <c r="AY116" i="4"/>
  <c r="AX116" i="4"/>
  <c r="N23" i="11" s="1"/>
  <c r="BA110" i="4"/>
  <c r="AZ110" i="4"/>
  <c r="M22" i="11" s="1"/>
  <c r="AY110" i="4"/>
  <c r="AX110" i="4"/>
  <c r="N22" i="11" s="1"/>
  <c r="BA105" i="4"/>
  <c r="AZ105" i="4"/>
  <c r="AY105" i="4"/>
  <c r="AX105" i="4"/>
  <c r="N21" i="11"/>
  <c r="BA100" i="4"/>
  <c r="AZ100" i="4"/>
  <c r="AY100" i="4"/>
  <c r="AX100" i="4"/>
  <c r="N20" i="11" s="1"/>
  <c r="BA96" i="4"/>
  <c r="AZ96" i="4"/>
  <c r="AY96" i="4"/>
  <c r="AX96" i="4"/>
  <c r="N19" i="11" s="1"/>
  <c r="BA93" i="4"/>
  <c r="AZ93" i="4"/>
  <c r="M18" i="11" s="1"/>
  <c r="AY93" i="4"/>
  <c r="AX93" i="4"/>
  <c r="N18" i="11" s="1"/>
  <c r="BA87" i="4"/>
  <c r="AZ87" i="4"/>
  <c r="AY87" i="4"/>
  <c r="AX87" i="4"/>
  <c r="N17" i="11" s="1"/>
  <c r="BA78" i="4"/>
  <c r="AZ78" i="4"/>
  <c r="M16" i="11" s="1"/>
  <c r="AY78" i="4"/>
  <c r="AX78" i="4"/>
  <c r="N16" i="11" s="1"/>
  <c r="BA72" i="4"/>
  <c r="AZ72" i="4"/>
  <c r="AY72" i="4"/>
  <c r="AX72" i="4"/>
  <c r="N15" i="11" s="1"/>
  <c r="BA68" i="4"/>
  <c r="AZ68" i="4"/>
  <c r="M14" i="11" s="1"/>
  <c r="AY68" i="4"/>
  <c r="AX68" i="4"/>
  <c r="N14" i="11" s="1"/>
  <c r="BA61" i="4"/>
  <c r="AZ61" i="4"/>
  <c r="AY61" i="4"/>
  <c r="AX61" i="4"/>
  <c r="N13" i="11" s="1"/>
  <c r="BA57" i="4"/>
  <c r="AZ57" i="4"/>
  <c r="M12" i="11" s="1"/>
  <c r="AY57" i="4"/>
  <c r="AX57" i="4"/>
  <c r="N12" i="11" s="1"/>
  <c r="BA54" i="4"/>
  <c r="AZ54" i="4"/>
  <c r="AY54" i="4"/>
  <c r="AX54" i="4"/>
  <c r="N11" i="11" s="1"/>
  <c r="BA49" i="4"/>
  <c r="AZ49" i="4"/>
  <c r="AY49" i="4"/>
  <c r="AX49" i="4"/>
  <c r="N10" i="11" s="1"/>
  <c r="BA43" i="4"/>
  <c r="AZ43" i="4"/>
  <c r="AY43" i="4"/>
  <c r="AX43" i="4"/>
  <c r="N9" i="11" s="1"/>
  <c r="BA40" i="4"/>
  <c r="N8" i="11"/>
  <c r="BA35" i="4"/>
  <c r="AZ35" i="4"/>
  <c r="M7" i="11" s="1"/>
  <c r="AY35" i="4"/>
  <c r="AX35" i="4"/>
  <c r="N7" i="11" s="1"/>
  <c r="BA30" i="4"/>
  <c r="AZ30" i="4"/>
  <c r="M6" i="11" s="1"/>
  <c r="AY30" i="4"/>
  <c r="AX30" i="4"/>
  <c r="N6" i="11" s="1"/>
  <c r="BA21" i="4"/>
  <c r="AZ21" i="4"/>
  <c r="AY21" i="4"/>
  <c r="AX21" i="4"/>
  <c r="N5" i="11" s="1"/>
  <c r="BA16" i="4"/>
  <c r="AZ16" i="4"/>
  <c r="M4" i="11" s="1"/>
  <c r="AY16" i="4"/>
  <c r="AX16" i="4"/>
  <c r="N4" i="11" s="1"/>
  <c r="BA10" i="4"/>
  <c r="AZ10" i="4"/>
  <c r="AY10" i="4"/>
  <c r="AX10" i="4"/>
  <c r="N3" i="11" s="1"/>
  <c r="BA7" i="4"/>
  <c r="AZ7" i="4"/>
  <c r="M2" i="11" s="1"/>
  <c r="AY7" i="4"/>
  <c r="AX7" i="4"/>
  <c r="N2" i="11" s="1"/>
  <c r="AR54" i="4"/>
  <c r="AT54" i="4"/>
  <c r="AP54" i="4"/>
  <c r="L11" i="11" s="1"/>
  <c r="AN54" i="4"/>
  <c r="AF54" i="4"/>
  <c r="AD54" i="4"/>
  <c r="H11" i="11" s="1"/>
  <c r="H54" i="11" s="1"/>
  <c r="J54" i="4"/>
  <c r="L54" i="4"/>
  <c r="P54" i="4"/>
  <c r="N54" i="4"/>
  <c r="R54" i="4"/>
  <c r="D11" i="11" s="1"/>
  <c r="D54" i="11" s="1"/>
  <c r="Z54" i="4"/>
  <c r="AB49" i="4"/>
  <c r="AD49" i="4"/>
  <c r="AF49" i="4"/>
  <c r="BB49" i="4"/>
  <c r="AT49" i="4"/>
  <c r="AR49" i="4"/>
  <c r="AP49" i="4"/>
  <c r="L10" i="11" s="1"/>
  <c r="L53" i="11" s="1"/>
  <c r="AN49" i="4"/>
  <c r="P49" i="4"/>
  <c r="Z49" i="4"/>
  <c r="R49" i="4"/>
  <c r="N49" i="4"/>
  <c r="L49" i="4"/>
  <c r="J49" i="4"/>
  <c r="E29" i="12"/>
  <c r="AB54" i="4"/>
  <c r="E38" i="12"/>
  <c r="AM43" i="10"/>
  <c r="AH43" i="10"/>
  <c r="AB43" i="10"/>
  <c r="Y43" i="10"/>
  <c r="V43" i="10"/>
  <c r="S43" i="10"/>
  <c r="AM42" i="10"/>
  <c r="AH42" i="10"/>
  <c r="AB42" i="10"/>
  <c r="Y42" i="10"/>
  <c r="V42" i="10"/>
  <c r="S42" i="10"/>
  <c r="AN42" i="10" s="1"/>
  <c r="AM41" i="10"/>
  <c r="AH41" i="10"/>
  <c r="AB41" i="10"/>
  <c r="Y41" i="10"/>
  <c r="V41" i="10"/>
  <c r="S41" i="10"/>
  <c r="AN41" i="10" s="1"/>
  <c r="AM40" i="10"/>
  <c r="AH40" i="10"/>
  <c r="AB40" i="10"/>
  <c r="Y40" i="10"/>
  <c r="V40" i="10"/>
  <c r="S40" i="10"/>
  <c r="AN40" i="10" s="1"/>
  <c r="AM39" i="10"/>
  <c r="AH39" i="10"/>
  <c r="AB39" i="10"/>
  <c r="Y39" i="10"/>
  <c r="V39" i="10"/>
  <c r="S39" i="10"/>
  <c r="AN39" i="10"/>
  <c r="AM38" i="10"/>
  <c r="AH38" i="10"/>
  <c r="AB38" i="10"/>
  <c r="Y38" i="10"/>
  <c r="V38" i="10"/>
  <c r="S38" i="10"/>
  <c r="AN38" i="10" s="1"/>
  <c r="AM37" i="10"/>
  <c r="AH37" i="10"/>
  <c r="AB37" i="10"/>
  <c r="Y37" i="10"/>
  <c r="V37" i="10"/>
  <c r="S37" i="10"/>
  <c r="AN37" i="10" s="1"/>
  <c r="AM36" i="10"/>
  <c r="AH36" i="10"/>
  <c r="AB36" i="10"/>
  <c r="Y36" i="10"/>
  <c r="V36" i="10"/>
  <c r="S36" i="10"/>
  <c r="AN36" i="10" s="1"/>
  <c r="AM35" i="10"/>
  <c r="AH35" i="10"/>
  <c r="AB35" i="10"/>
  <c r="Y35" i="10"/>
  <c r="V35" i="10"/>
  <c r="S35" i="10"/>
  <c r="AN35" i="10" s="1"/>
  <c r="AM34" i="10"/>
  <c r="AH34" i="10"/>
  <c r="AB34" i="10"/>
  <c r="Y34" i="10"/>
  <c r="V34" i="10"/>
  <c r="AN34" i="10" s="1"/>
  <c r="S34" i="10"/>
  <c r="AM33" i="10"/>
  <c r="AH33" i="10"/>
  <c r="AB33" i="10"/>
  <c r="Y33" i="10"/>
  <c r="V33" i="10"/>
  <c r="S33" i="10"/>
  <c r="AN33" i="10" s="1"/>
  <c r="AM32" i="10"/>
  <c r="AH32" i="10"/>
  <c r="AB32" i="10"/>
  <c r="Y32" i="10"/>
  <c r="AN32" i="10" s="1"/>
  <c r="V32" i="10"/>
  <c r="S32" i="10"/>
  <c r="AM31" i="10"/>
  <c r="AH31" i="10"/>
  <c r="AB31" i="10"/>
  <c r="Y31" i="10"/>
  <c r="V31" i="10"/>
  <c r="AN31" i="10" s="1"/>
  <c r="S31" i="10"/>
  <c r="AM30" i="10"/>
  <c r="AH30" i="10"/>
  <c r="AB30" i="10"/>
  <c r="Y30" i="10"/>
  <c r="V30" i="10"/>
  <c r="AN30" i="10" s="1"/>
  <c r="S30" i="10"/>
  <c r="AM29" i="10"/>
  <c r="AH29" i="10"/>
  <c r="AB29" i="10"/>
  <c r="Y29" i="10"/>
  <c r="V29" i="10"/>
  <c r="S29" i="10"/>
  <c r="AN29" i="10" s="1"/>
  <c r="AM28" i="10"/>
  <c r="AH28" i="10"/>
  <c r="AB28" i="10"/>
  <c r="Y28" i="10"/>
  <c r="AN28" i="10" s="1"/>
  <c r="V28" i="10"/>
  <c r="S28" i="10"/>
  <c r="AM27" i="10"/>
  <c r="AH27" i="10"/>
  <c r="AB27" i="10"/>
  <c r="Y27" i="10"/>
  <c r="V27" i="10"/>
  <c r="AN27" i="10" s="1"/>
  <c r="S27" i="10"/>
  <c r="AM26" i="10"/>
  <c r="AH26" i="10"/>
  <c r="AB26" i="10"/>
  <c r="Y26" i="10"/>
  <c r="V26" i="10"/>
  <c r="AN26" i="10" s="1"/>
  <c r="S26" i="10"/>
  <c r="AM25" i="10"/>
  <c r="AH25" i="10"/>
  <c r="AB25" i="10"/>
  <c r="Y25" i="10"/>
  <c r="V25" i="10"/>
  <c r="S25" i="10"/>
  <c r="AN25" i="10"/>
  <c r="AM24" i="10"/>
  <c r="AH24" i="10"/>
  <c r="AB24" i="10"/>
  <c r="Y24" i="10"/>
  <c r="AN24" i="10" s="1"/>
  <c r="V24" i="10"/>
  <c r="S24" i="10"/>
  <c r="AM23" i="10"/>
  <c r="AH23" i="10"/>
  <c r="AB23" i="10"/>
  <c r="Y23" i="10"/>
  <c r="AN23" i="10"/>
  <c r="V23" i="10"/>
  <c r="S23" i="10"/>
  <c r="AM22" i="10"/>
  <c r="AH22" i="10"/>
  <c r="AB22" i="10"/>
  <c r="Y22" i="10"/>
  <c r="V22" i="10"/>
  <c r="AN22" i="10" s="1"/>
  <c r="S22" i="10"/>
  <c r="AM21" i="10"/>
  <c r="AH21" i="10"/>
  <c r="AB21" i="10"/>
  <c r="Y21" i="10"/>
  <c r="V21" i="10"/>
  <c r="S21" i="10"/>
  <c r="AN21" i="10"/>
  <c r="AM20" i="10"/>
  <c r="AH20" i="10"/>
  <c r="AB20" i="10"/>
  <c r="Y20" i="10"/>
  <c r="AN20" i="10" s="1"/>
  <c r="V20" i="10"/>
  <c r="S20" i="10"/>
  <c r="AM19" i="10"/>
  <c r="AH19" i="10"/>
  <c r="AB19" i="10"/>
  <c r="Y19" i="10"/>
  <c r="AN19" i="10"/>
  <c r="V19" i="10"/>
  <c r="S19" i="10"/>
  <c r="AM18" i="10"/>
  <c r="AH18" i="10"/>
  <c r="AB18" i="10"/>
  <c r="Y18" i="10"/>
  <c r="V18" i="10"/>
  <c r="AN18" i="10" s="1"/>
  <c r="S18" i="10"/>
  <c r="AM17" i="10"/>
  <c r="AH17" i="10"/>
  <c r="AB17" i="10"/>
  <c r="Y17" i="10"/>
  <c r="V17" i="10"/>
  <c r="S17" i="10"/>
  <c r="AN17" i="10"/>
  <c r="AM16" i="10"/>
  <c r="AH16" i="10"/>
  <c r="AB16" i="10"/>
  <c r="Y16" i="10"/>
  <c r="AN16" i="10" s="1"/>
  <c r="V16" i="10"/>
  <c r="S16" i="10"/>
  <c r="AM15" i="10"/>
  <c r="AH15" i="10"/>
  <c r="AB15" i="10"/>
  <c r="Y15" i="10"/>
  <c r="AN15" i="10"/>
  <c r="V15" i="10"/>
  <c r="S15" i="10"/>
  <c r="AM14" i="10"/>
  <c r="AH14" i="10"/>
  <c r="AB14" i="10"/>
  <c r="Y14" i="10"/>
  <c r="V14" i="10"/>
  <c r="AN14" i="10" s="1"/>
  <c r="S14" i="10"/>
  <c r="AM13" i="10"/>
  <c r="AH13" i="10"/>
  <c r="AB13" i="10"/>
  <c r="Y13" i="10"/>
  <c r="V13" i="10"/>
  <c r="S13" i="10"/>
  <c r="AN13" i="10"/>
  <c r="AM12" i="10"/>
  <c r="AH12" i="10"/>
  <c r="AB12" i="10"/>
  <c r="Y12" i="10"/>
  <c r="AN12" i="10" s="1"/>
  <c r="V12" i="10"/>
  <c r="S12" i="10"/>
  <c r="AM11" i="10"/>
  <c r="AH11" i="10"/>
  <c r="AB11" i="10"/>
  <c r="Y11" i="10"/>
  <c r="AN11" i="10"/>
  <c r="V11" i="10"/>
  <c r="S11" i="10"/>
  <c r="AM10" i="10"/>
  <c r="AH10" i="10"/>
  <c r="AB10" i="10"/>
  <c r="Y10" i="10"/>
  <c r="V10" i="10"/>
  <c r="S10" i="10"/>
  <c r="AM9" i="10"/>
  <c r="AH9" i="10"/>
  <c r="AB9" i="10"/>
  <c r="Y9" i="10"/>
  <c r="AN9" i="10" s="1"/>
  <c r="V9" i="10"/>
  <c r="S9" i="10"/>
  <c r="AM8" i="10"/>
  <c r="AH8" i="10"/>
  <c r="AB8" i="10"/>
  <c r="Y8" i="10"/>
  <c r="V8" i="10"/>
  <c r="AN8" i="10" s="1"/>
  <c r="S8" i="10"/>
  <c r="AM7" i="10"/>
  <c r="AH7" i="10"/>
  <c r="AB7" i="10"/>
  <c r="Y7" i="10"/>
  <c r="V7" i="10"/>
  <c r="S7" i="10"/>
  <c r="AN7" i="10" s="1"/>
  <c r="AM6" i="10"/>
  <c r="AH6" i="10"/>
  <c r="AB6" i="10"/>
  <c r="Y6" i="10"/>
  <c r="V6" i="10"/>
  <c r="S6" i="10"/>
  <c r="AN6" i="10" s="1"/>
  <c r="AM5" i="10"/>
  <c r="AH5" i="10"/>
  <c r="AB5" i="10"/>
  <c r="Y5" i="10"/>
  <c r="V5" i="10"/>
  <c r="AN5" i="10" s="1"/>
  <c r="AN43" i="10"/>
  <c r="AN10" i="10"/>
  <c r="J7" i="4"/>
  <c r="K7" i="4"/>
  <c r="L7" i="4"/>
  <c r="M7" i="4"/>
  <c r="N7" i="4"/>
  <c r="C2" i="11" s="1"/>
  <c r="C45" i="11" s="1"/>
  <c r="O7" i="4"/>
  <c r="P7" i="4"/>
  <c r="Q7" i="4"/>
  <c r="R7" i="4"/>
  <c r="D2" i="11" s="1"/>
  <c r="D45" i="11" s="1"/>
  <c r="S7" i="4"/>
  <c r="Z7" i="4"/>
  <c r="AA7" i="4"/>
  <c r="AB7" i="4"/>
  <c r="AC7" i="4"/>
  <c r="AD7" i="4"/>
  <c r="H2" i="11" s="1"/>
  <c r="H45" i="11" s="1"/>
  <c r="AE7" i="4"/>
  <c r="AF7" i="4"/>
  <c r="AG7" i="4"/>
  <c r="AN7" i="4"/>
  <c r="AO7" i="4"/>
  <c r="AP7" i="4"/>
  <c r="L2" i="11" s="1"/>
  <c r="L45" i="11" s="1"/>
  <c r="AQ7" i="4"/>
  <c r="AR7" i="4"/>
  <c r="AS7" i="4"/>
  <c r="AT7" i="4"/>
  <c r="AU7" i="4"/>
  <c r="BB7" i="4"/>
  <c r="BC7" i="4"/>
  <c r="BD7" i="4"/>
  <c r="BE7" i="4"/>
  <c r="BF7" i="4"/>
  <c r="BG7" i="4"/>
  <c r="BH7" i="4"/>
  <c r="BI7" i="4"/>
  <c r="J10" i="4"/>
  <c r="K10" i="4"/>
  <c r="L10" i="4"/>
  <c r="M10" i="4"/>
  <c r="N10" i="4"/>
  <c r="O10" i="4"/>
  <c r="P10" i="4"/>
  <c r="C3" i="11" s="1"/>
  <c r="C46" i="11" s="1"/>
  <c r="Q10" i="4"/>
  <c r="R10" i="4"/>
  <c r="D3" i="11" s="1"/>
  <c r="D46" i="11" s="1"/>
  <c r="S10" i="4"/>
  <c r="Z10" i="4"/>
  <c r="G3" i="11" s="1"/>
  <c r="G46" i="11" s="1"/>
  <c r="AA10" i="4"/>
  <c r="AB10" i="4"/>
  <c r="AC10" i="4"/>
  <c r="AD10" i="4"/>
  <c r="H3" i="11" s="1"/>
  <c r="H46" i="11" s="1"/>
  <c r="AE10" i="4"/>
  <c r="AF10" i="4"/>
  <c r="AG10" i="4"/>
  <c r="AN10" i="4"/>
  <c r="AO10" i="4"/>
  <c r="AP10" i="4"/>
  <c r="L3" i="11" s="1"/>
  <c r="L46" i="11" s="1"/>
  <c r="AQ10" i="4"/>
  <c r="AR10" i="4"/>
  <c r="AS10" i="4"/>
  <c r="AT10" i="4"/>
  <c r="AU10" i="4"/>
  <c r="BB10" i="4"/>
  <c r="BC10" i="4"/>
  <c r="BD10" i="4"/>
  <c r="BE10" i="4"/>
  <c r="BF10" i="4"/>
  <c r="BG10" i="4"/>
  <c r="BH10" i="4"/>
  <c r="BI10" i="4"/>
  <c r="J16" i="4"/>
  <c r="B4" i="11" s="1"/>
  <c r="B47" i="11" s="1"/>
  <c r="V47" i="11" s="1"/>
  <c r="K16" i="4"/>
  <c r="L16" i="4"/>
  <c r="M16" i="4"/>
  <c r="N16" i="4"/>
  <c r="O16" i="4"/>
  <c r="P16" i="4"/>
  <c r="Q16" i="4"/>
  <c r="R16" i="4"/>
  <c r="D4" i="11" s="1"/>
  <c r="S16" i="4"/>
  <c r="Z16" i="4"/>
  <c r="AA16" i="4"/>
  <c r="AB16" i="4"/>
  <c r="AC16" i="4"/>
  <c r="AD16" i="4"/>
  <c r="AE16" i="4"/>
  <c r="AF16" i="4"/>
  <c r="AG16" i="4"/>
  <c r="AN16" i="4"/>
  <c r="AO16" i="4"/>
  <c r="AP16" i="4"/>
  <c r="AQ16" i="4"/>
  <c r="AR16" i="4"/>
  <c r="AS16" i="4"/>
  <c r="AT16" i="4"/>
  <c r="AU16" i="4"/>
  <c r="BB16" i="4"/>
  <c r="BC16" i="4"/>
  <c r="BD16" i="4"/>
  <c r="BE16" i="4"/>
  <c r="BF16" i="4"/>
  <c r="BG16" i="4"/>
  <c r="BH16" i="4"/>
  <c r="BI16" i="4"/>
  <c r="J21" i="4"/>
  <c r="K21" i="4"/>
  <c r="L21" i="4"/>
  <c r="M21" i="4"/>
  <c r="N21" i="4"/>
  <c r="O21" i="4"/>
  <c r="P21" i="4"/>
  <c r="Q21" i="4"/>
  <c r="R21" i="4"/>
  <c r="D5" i="11" s="1"/>
  <c r="D48" i="11" s="1"/>
  <c r="S21" i="4"/>
  <c r="Z21" i="4"/>
  <c r="G5" i="11" s="1"/>
  <c r="G48" i="11" s="1"/>
  <c r="AA21" i="4"/>
  <c r="AB21" i="4"/>
  <c r="AC21" i="4"/>
  <c r="AD21" i="4"/>
  <c r="H5" i="11" s="1"/>
  <c r="H48" i="11" s="1"/>
  <c r="AE21" i="4"/>
  <c r="AF21" i="4"/>
  <c r="AG21" i="4"/>
  <c r="AN21" i="4"/>
  <c r="AO21" i="4"/>
  <c r="AP21" i="4"/>
  <c r="L5" i="11" s="1"/>
  <c r="L48" i="11" s="1"/>
  <c r="AQ21" i="4"/>
  <c r="AR21" i="4"/>
  <c r="AS21" i="4"/>
  <c r="AT21" i="4"/>
  <c r="AU21" i="4"/>
  <c r="BB21" i="4"/>
  <c r="BC21" i="4"/>
  <c r="BD21" i="4"/>
  <c r="BE21" i="4"/>
  <c r="BF21" i="4"/>
  <c r="BG21" i="4"/>
  <c r="BH21" i="4"/>
  <c r="BI21" i="4"/>
  <c r="J30" i="4"/>
  <c r="K30" i="4"/>
  <c r="L30" i="4"/>
  <c r="M30" i="4"/>
  <c r="N30" i="4"/>
  <c r="O30" i="4"/>
  <c r="P30" i="4"/>
  <c r="Q30" i="4"/>
  <c r="R30" i="4"/>
  <c r="D6" i="11" s="1"/>
  <c r="D49" i="11" s="1"/>
  <c r="S30" i="4"/>
  <c r="Z30" i="4"/>
  <c r="AA30" i="4"/>
  <c r="AB30" i="4"/>
  <c r="AC30" i="4"/>
  <c r="AD30" i="4"/>
  <c r="H6" i="11" s="1"/>
  <c r="H49" i="11" s="1"/>
  <c r="AE30" i="4"/>
  <c r="AF30" i="4"/>
  <c r="AG30" i="4"/>
  <c r="AN30" i="4"/>
  <c r="AO30" i="4"/>
  <c r="AP30" i="4"/>
  <c r="AQ30" i="4"/>
  <c r="AR30" i="4"/>
  <c r="AS30" i="4"/>
  <c r="AT30" i="4"/>
  <c r="AU30" i="4"/>
  <c r="BB30" i="4"/>
  <c r="BC30" i="4"/>
  <c r="BD30" i="4"/>
  <c r="BE30" i="4"/>
  <c r="BF30" i="4"/>
  <c r="BG30" i="4"/>
  <c r="BH30" i="4"/>
  <c r="BI30" i="4"/>
  <c r="J35" i="4"/>
  <c r="K35" i="4"/>
  <c r="L35" i="4"/>
  <c r="M35" i="4"/>
  <c r="N35" i="4"/>
  <c r="O35" i="4"/>
  <c r="P35" i="4"/>
  <c r="Q35" i="4"/>
  <c r="R35" i="4"/>
  <c r="D7" i="11" s="1"/>
  <c r="D50" i="11" s="1"/>
  <c r="S35" i="4"/>
  <c r="Z35" i="4"/>
  <c r="AA35" i="4"/>
  <c r="AB35" i="4"/>
  <c r="AC35" i="4"/>
  <c r="AD35" i="4"/>
  <c r="H7" i="11" s="1"/>
  <c r="H50" i="11" s="1"/>
  <c r="AE35" i="4"/>
  <c r="AF35" i="4"/>
  <c r="AG35" i="4"/>
  <c r="AN35" i="4"/>
  <c r="AO35" i="4"/>
  <c r="AP35" i="4"/>
  <c r="AQ35" i="4"/>
  <c r="AR35" i="4"/>
  <c r="AS35" i="4"/>
  <c r="AT35" i="4"/>
  <c r="AU35" i="4"/>
  <c r="BB35" i="4"/>
  <c r="BC35" i="4"/>
  <c r="BD35" i="4"/>
  <c r="BE35" i="4"/>
  <c r="BF35" i="4"/>
  <c r="BG35" i="4"/>
  <c r="BH35" i="4"/>
  <c r="BI35" i="4"/>
  <c r="J40" i="4"/>
  <c r="K40" i="4"/>
  <c r="L40" i="4"/>
  <c r="M40" i="4"/>
  <c r="N40" i="4"/>
  <c r="C8" i="11" s="1"/>
  <c r="C51" i="11" s="1"/>
  <c r="O40" i="4"/>
  <c r="P40" i="4"/>
  <c r="Q40" i="4"/>
  <c r="R40" i="4"/>
  <c r="D8" i="11" s="1"/>
  <c r="S40" i="4"/>
  <c r="Z40" i="4"/>
  <c r="AA40" i="4"/>
  <c r="AB40" i="4"/>
  <c r="AC40" i="4"/>
  <c r="AD40" i="4"/>
  <c r="H8" i="11" s="1"/>
  <c r="H51" i="11" s="1"/>
  <c r="AE40" i="4"/>
  <c r="AF40" i="4"/>
  <c r="AG40" i="4"/>
  <c r="AN40" i="4"/>
  <c r="AO40" i="4"/>
  <c r="AP40" i="4"/>
  <c r="L8" i="11" s="1"/>
  <c r="AQ40" i="4"/>
  <c r="AR40" i="4"/>
  <c r="AS40" i="4"/>
  <c r="AT40" i="4"/>
  <c r="AU40" i="4"/>
  <c r="BB40" i="4"/>
  <c r="BC40" i="4"/>
  <c r="BD40" i="4"/>
  <c r="BE40" i="4"/>
  <c r="BF40" i="4"/>
  <c r="BG40" i="4"/>
  <c r="BH40" i="4"/>
  <c r="BI40" i="4"/>
  <c r="J43" i="4"/>
  <c r="K43" i="4"/>
  <c r="L43" i="4"/>
  <c r="M43" i="4"/>
  <c r="N43" i="4"/>
  <c r="O43" i="4"/>
  <c r="P43" i="4"/>
  <c r="Q43" i="4"/>
  <c r="R43" i="4"/>
  <c r="D9" i="11" s="1"/>
  <c r="D52" i="11" s="1"/>
  <c r="S43" i="4"/>
  <c r="Z43" i="4"/>
  <c r="G9" i="11" s="1"/>
  <c r="G52" i="11" s="1"/>
  <c r="AA43" i="4"/>
  <c r="AB43" i="4"/>
  <c r="AC43" i="4"/>
  <c r="AD43" i="4"/>
  <c r="H9" i="11" s="1"/>
  <c r="H52" i="11" s="1"/>
  <c r="AE43" i="4"/>
  <c r="AF43" i="4"/>
  <c r="AG43" i="4"/>
  <c r="AN43" i="4"/>
  <c r="AO43" i="4"/>
  <c r="AP43" i="4"/>
  <c r="L9" i="11" s="1"/>
  <c r="L52" i="11" s="1"/>
  <c r="AQ43" i="4"/>
  <c r="AR43" i="4"/>
  <c r="AS43" i="4"/>
  <c r="AT43" i="4"/>
  <c r="AU43" i="4"/>
  <c r="BB43" i="4"/>
  <c r="BC43" i="4"/>
  <c r="BD43" i="4"/>
  <c r="BE43" i="4"/>
  <c r="BF43" i="4"/>
  <c r="BG43" i="4"/>
  <c r="BH43" i="4"/>
  <c r="BI43" i="4"/>
  <c r="K49" i="4"/>
  <c r="M49" i="4"/>
  <c r="O49" i="4"/>
  <c r="Q49" i="4"/>
  <c r="S49" i="4"/>
  <c r="AA49" i="4"/>
  <c r="AC49" i="4"/>
  <c r="AE49" i="4"/>
  <c r="AG49" i="4"/>
  <c r="AO49" i="4"/>
  <c r="AQ49" i="4"/>
  <c r="AS49" i="4"/>
  <c r="AU49" i="4"/>
  <c r="BC49" i="4"/>
  <c r="BD49" i="4"/>
  <c r="BE49" i="4"/>
  <c r="BF49" i="4"/>
  <c r="BG49" i="4"/>
  <c r="BH49" i="4"/>
  <c r="BI49" i="4"/>
  <c r="K54" i="4"/>
  <c r="M54" i="4"/>
  <c r="O54" i="4"/>
  <c r="Q54" i="4"/>
  <c r="S54" i="4"/>
  <c r="AA54" i="4"/>
  <c r="AC54" i="4"/>
  <c r="AE54" i="4"/>
  <c r="AG54" i="4"/>
  <c r="AO54" i="4"/>
  <c r="AQ54" i="4"/>
  <c r="AS54" i="4"/>
  <c r="AU54" i="4"/>
  <c r="BB54" i="4"/>
  <c r="BC54" i="4"/>
  <c r="BD54" i="4"/>
  <c r="BE54" i="4"/>
  <c r="BF54" i="4"/>
  <c r="BG54" i="4"/>
  <c r="BH54" i="4"/>
  <c r="BI54" i="4"/>
  <c r="J57" i="4"/>
  <c r="K57" i="4"/>
  <c r="L57" i="4"/>
  <c r="M57" i="4"/>
  <c r="N57" i="4"/>
  <c r="O57" i="4"/>
  <c r="P57" i="4"/>
  <c r="Q57" i="4"/>
  <c r="R57" i="4"/>
  <c r="D12" i="11" s="1"/>
  <c r="D55" i="11" s="1"/>
  <c r="S57" i="4"/>
  <c r="Z57" i="4"/>
  <c r="AA57" i="4"/>
  <c r="AB57" i="4"/>
  <c r="AC57" i="4"/>
  <c r="AD57" i="4"/>
  <c r="H12" i="11" s="1"/>
  <c r="H55" i="11" s="1"/>
  <c r="AE57" i="4"/>
  <c r="AF57" i="4"/>
  <c r="AG57" i="4"/>
  <c r="AN57" i="4"/>
  <c r="AO57" i="4"/>
  <c r="AP57" i="4"/>
  <c r="AQ57" i="4"/>
  <c r="AR57" i="4"/>
  <c r="AS57" i="4"/>
  <c r="AT57" i="4"/>
  <c r="AU57" i="4"/>
  <c r="BB57" i="4"/>
  <c r="BC57" i="4"/>
  <c r="BD57" i="4"/>
  <c r="BE57" i="4"/>
  <c r="BF57" i="4"/>
  <c r="BG57" i="4"/>
  <c r="BH57" i="4"/>
  <c r="BI57" i="4"/>
  <c r="J61" i="4"/>
  <c r="K61" i="4"/>
  <c r="L61" i="4"/>
  <c r="M61" i="4"/>
  <c r="N61" i="4"/>
  <c r="O61" i="4"/>
  <c r="P61" i="4"/>
  <c r="Q61" i="4"/>
  <c r="R61" i="4"/>
  <c r="D13" i="11" s="1"/>
  <c r="D56" i="11" s="1"/>
  <c r="S61" i="4"/>
  <c r="Z61" i="4"/>
  <c r="AA61" i="4"/>
  <c r="AB61" i="4"/>
  <c r="AC61" i="4"/>
  <c r="AD61" i="4"/>
  <c r="H13" i="11" s="1"/>
  <c r="H56" i="11" s="1"/>
  <c r="AE61" i="4"/>
  <c r="AF61" i="4"/>
  <c r="AG61" i="4"/>
  <c r="AN61" i="4"/>
  <c r="AO61" i="4"/>
  <c r="AP61" i="4"/>
  <c r="L13" i="11" s="1"/>
  <c r="L56" i="11" s="1"/>
  <c r="AQ61" i="4"/>
  <c r="AR61" i="4"/>
  <c r="AS61" i="4"/>
  <c r="AT61" i="4"/>
  <c r="K13" i="11" s="1"/>
  <c r="K56" i="11" s="1"/>
  <c r="AU61" i="4"/>
  <c r="BB61" i="4"/>
  <c r="BC61" i="4"/>
  <c r="BD61" i="4"/>
  <c r="BE61" i="4"/>
  <c r="BF61" i="4"/>
  <c r="BG61" i="4"/>
  <c r="BH61" i="4"/>
  <c r="BI61" i="4"/>
  <c r="J68" i="4"/>
  <c r="K68" i="4"/>
  <c r="L68" i="4"/>
  <c r="M68" i="4"/>
  <c r="N68" i="4"/>
  <c r="O68" i="4"/>
  <c r="P68" i="4"/>
  <c r="Q68" i="4"/>
  <c r="R68" i="4"/>
  <c r="D14" i="11" s="1"/>
  <c r="D57" i="11" s="1"/>
  <c r="S68" i="4"/>
  <c r="Z68" i="4"/>
  <c r="G14" i="11" s="1"/>
  <c r="G57" i="11" s="1"/>
  <c r="AA68" i="4"/>
  <c r="AB68" i="4"/>
  <c r="AC68" i="4"/>
  <c r="AD68" i="4"/>
  <c r="H14" i="11" s="1"/>
  <c r="H57" i="11" s="1"/>
  <c r="AE68" i="4"/>
  <c r="AF68" i="4"/>
  <c r="AG68" i="4"/>
  <c r="AN68" i="4"/>
  <c r="AO68" i="4"/>
  <c r="AP68" i="4"/>
  <c r="L14" i="11" s="1"/>
  <c r="L57" i="11" s="1"/>
  <c r="AQ68" i="4"/>
  <c r="AR68" i="4"/>
  <c r="AS68" i="4"/>
  <c r="AT68" i="4"/>
  <c r="AU68" i="4"/>
  <c r="BB68" i="4"/>
  <c r="BC68" i="4"/>
  <c r="BD68" i="4"/>
  <c r="BE68" i="4"/>
  <c r="BF68" i="4"/>
  <c r="BG68" i="4"/>
  <c r="BH68" i="4"/>
  <c r="BI68" i="4"/>
  <c r="J72" i="4"/>
  <c r="K72" i="4"/>
  <c r="L72" i="4"/>
  <c r="M72" i="4"/>
  <c r="N72" i="4"/>
  <c r="O72" i="4"/>
  <c r="P72" i="4"/>
  <c r="Q72" i="4"/>
  <c r="R72" i="4"/>
  <c r="D15" i="11" s="1"/>
  <c r="D58" i="11" s="1"/>
  <c r="S72" i="4"/>
  <c r="Z72" i="4"/>
  <c r="AA72" i="4"/>
  <c r="AB72" i="4"/>
  <c r="AC72" i="4"/>
  <c r="AD72" i="4"/>
  <c r="H15" i="11" s="1"/>
  <c r="H58" i="11" s="1"/>
  <c r="AE72" i="4"/>
  <c r="AF72" i="4"/>
  <c r="AG72" i="4"/>
  <c r="AN72" i="4"/>
  <c r="AO72" i="4"/>
  <c r="AP72" i="4"/>
  <c r="L15" i="11" s="1"/>
  <c r="L58" i="11" s="1"/>
  <c r="AQ72" i="4"/>
  <c r="AR72" i="4"/>
  <c r="AS72" i="4"/>
  <c r="AT72" i="4"/>
  <c r="AU72" i="4"/>
  <c r="BB72" i="4"/>
  <c r="BC72" i="4"/>
  <c r="BD72" i="4"/>
  <c r="BE72" i="4"/>
  <c r="BF72" i="4"/>
  <c r="BG72" i="4"/>
  <c r="BH72" i="4"/>
  <c r="BI72" i="4"/>
  <c r="J78" i="4"/>
  <c r="K78" i="4"/>
  <c r="L78" i="4"/>
  <c r="M78" i="4"/>
  <c r="N78" i="4"/>
  <c r="O78" i="4"/>
  <c r="P78" i="4"/>
  <c r="Q78" i="4"/>
  <c r="R78" i="4"/>
  <c r="D16" i="11" s="1"/>
  <c r="D59" i="11" s="1"/>
  <c r="S78" i="4"/>
  <c r="Z78" i="4"/>
  <c r="AA78" i="4"/>
  <c r="AB78" i="4"/>
  <c r="AC78" i="4"/>
  <c r="AD78" i="4"/>
  <c r="H16" i="11" s="1"/>
  <c r="H59" i="11" s="1"/>
  <c r="AE78" i="4"/>
  <c r="AF78" i="4"/>
  <c r="AG78" i="4"/>
  <c r="AN78" i="4"/>
  <c r="AO78" i="4"/>
  <c r="AP78" i="4"/>
  <c r="L16" i="11" s="1"/>
  <c r="L59" i="11" s="1"/>
  <c r="AQ78" i="4"/>
  <c r="AR78" i="4"/>
  <c r="AS78" i="4"/>
  <c r="AT78" i="4"/>
  <c r="AU78" i="4"/>
  <c r="BB78" i="4"/>
  <c r="BC78" i="4"/>
  <c r="BD78" i="4"/>
  <c r="BE78" i="4"/>
  <c r="BF78" i="4"/>
  <c r="BG78" i="4"/>
  <c r="BH78" i="4"/>
  <c r="BI78" i="4"/>
  <c r="J87" i="4"/>
  <c r="K87" i="4"/>
  <c r="L87" i="4"/>
  <c r="M87" i="4"/>
  <c r="N87" i="4"/>
  <c r="O87" i="4"/>
  <c r="P87" i="4"/>
  <c r="Q87" i="4"/>
  <c r="R87" i="4"/>
  <c r="D17" i="11" s="1"/>
  <c r="D60" i="11" s="1"/>
  <c r="S87" i="4"/>
  <c r="Z87" i="4"/>
  <c r="AA87" i="4"/>
  <c r="AB87" i="4"/>
  <c r="AC87" i="4"/>
  <c r="AD87" i="4"/>
  <c r="AE87" i="4"/>
  <c r="AF87" i="4"/>
  <c r="AG87" i="4"/>
  <c r="AN87" i="4"/>
  <c r="AO87" i="4"/>
  <c r="AP87" i="4"/>
  <c r="L17" i="11" s="1"/>
  <c r="L60" i="11" s="1"/>
  <c r="AQ87" i="4"/>
  <c r="AR87" i="4"/>
  <c r="AS87" i="4"/>
  <c r="AT87" i="4"/>
  <c r="AU87" i="4"/>
  <c r="BB87" i="4"/>
  <c r="BC87" i="4"/>
  <c r="BD87" i="4"/>
  <c r="BE87" i="4"/>
  <c r="BF87" i="4"/>
  <c r="BG87" i="4"/>
  <c r="BH87" i="4"/>
  <c r="BI87" i="4"/>
  <c r="J93" i="4"/>
  <c r="K93" i="4"/>
  <c r="L93" i="4"/>
  <c r="M93" i="4"/>
  <c r="N93" i="4"/>
  <c r="O93" i="4"/>
  <c r="P93" i="4"/>
  <c r="Q93" i="4"/>
  <c r="R93" i="4"/>
  <c r="D18" i="11" s="1"/>
  <c r="D61" i="11" s="1"/>
  <c r="S93" i="4"/>
  <c r="Z93" i="4"/>
  <c r="AA93" i="4"/>
  <c r="AB93" i="4"/>
  <c r="AC93" i="4"/>
  <c r="AD93" i="4"/>
  <c r="H18" i="11" s="1"/>
  <c r="H61" i="11" s="1"/>
  <c r="AE93" i="4"/>
  <c r="AF93" i="4"/>
  <c r="AG93" i="4"/>
  <c r="AN93" i="4"/>
  <c r="AO93" i="4"/>
  <c r="AP93" i="4"/>
  <c r="L18" i="11" s="1"/>
  <c r="L61" i="11" s="1"/>
  <c r="AQ93" i="4"/>
  <c r="AR93" i="4"/>
  <c r="AS93" i="4"/>
  <c r="AT93" i="4"/>
  <c r="AU93" i="4"/>
  <c r="BB93" i="4"/>
  <c r="BC93" i="4"/>
  <c r="BD93" i="4"/>
  <c r="BE93" i="4"/>
  <c r="BF93" i="4"/>
  <c r="BG93" i="4"/>
  <c r="BH93" i="4"/>
  <c r="BI93" i="4"/>
  <c r="J96" i="4"/>
  <c r="K96" i="4"/>
  <c r="L96" i="4"/>
  <c r="M96" i="4"/>
  <c r="N96" i="4"/>
  <c r="O96" i="4"/>
  <c r="P96" i="4"/>
  <c r="Q96" i="4"/>
  <c r="R96" i="4"/>
  <c r="D19" i="11" s="1"/>
  <c r="D62" i="11" s="1"/>
  <c r="S96" i="4"/>
  <c r="Z96" i="4"/>
  <c r="AA96" i="4"/>
  <c r="AB96" i="4"/>
  <c r="AC96" i="4"/>
  <c r="AD96" i="4"/>
  <c r="H19" i="11" s="1"/>
  <c r="H62" i="11" s="1"/>
  <c r="AE96" i="4"/>
  <c r="AF96" i="4"/>
  <c r="AG96" i="4"/>
  <c r="AN96" i="4"/>
  <c r="AO96" i="4"/>
  <c r="AP96" i="4"/>
  <c r="L19" i="11" s="1"/>
  <c r="L62" i="11" s="1"/>
  <c r="AQ96" i="4"/>
  <c r="AR96" i="4"/>
  <c r="AS96" i="4"/>
  <c r="AT96" i="4"/>
  <c r="AU96" i="4"/>
  <c r="BB96" i="4"/>
  <c r="BC96" i="4"/>
  <c r="BD96" i="4"/>
  <c r="BE96" i="4"/>
  <c r="BF96" i="4"/>
  <c r="BG96" i="4"/>
  <c r="BH96" i="4"/>
  <c r="BI96" i="4"/>
  <c r="J100" i="4"/>
  <c r="K100" i="4"/>
  <c r="L100" i="4"/>
  <c r="M100" i="4"/>
  <c r="N100" i="4"/>
  <c r="O100" i="4"/>
  <c r="P100" i="4"/>
  <c r="Q100" i="4"/>
  <c r="R100" i="4"/>
  <c r="D20" i="11" s="1"/>
  <c r="S100" i="4"/>
  <c r="Z100" i="4"/>
  <c r="AA100" i="4"/>
  <c r="AB100" i="4"/>
  <c r="AC100" i="4"/>
  <c r="AD100" i="4"/>
  <c r="H20" i="11" s="1"/>
  <c r="H63" i="11" s="1"/>
  <c r="AE100" i="4"/>
  <c r="AF100" i="4"/>
  <c r="AG100" i="4"/>
  <c r="AN100" i="4"/>
  <c r="AO100" i="4"/>
  <c r="AP100" i="4"/>
  <c r="L20" i="11" s="1"/>
  <c r="L63" i="11" s="1"/>
  <c r="AQ100" i="4"/>
  <c r="AR100" i="4"/>
  <c r="AS100" i="4"/>
  <c r="AT100" i="4"/>
  <c r="AU100" i="4"/>
  <c r="BB100" i="4"/>
  <c r="BC100" i="4"/>
  <c r="BD100" i="4"/>
  <c r="BE100" i="4"/>
  <c r="BF100" i="4"/>
  <c r="BG100" i="4"/>
  <c r="BH100" i="4"/>
  <c r="BI100" i="4"/>
  <c r="J105" i="4"/>
  <c r="K105" i="4"/>
  <c r="L105" i="4"/>
  <c r="M105" i="4"/>
  <c r="N105" i="4"/>
  <c r="O105" i="4"/>
  <c r="P105" i="4"/>
  <c r="Q105" i="4"/>
  <c r="R105" i="4"/>
  <c r="D21" i="11" s="1"/>
  <c r="D64" i="11" s="1"/>
  <c r="S105" i="4"/>
  <c r="Z105" i="4"/>
  <c r="AA105" i="4"/>
  <c r="AB105" i="4"/>
  <c r="AC105" i="4"/>
  <c r="AD105" i="4"/>
  <c r="H21" i="11" s="1"/>
  <c r="H64" i="11" s="1"/>
  <c r="AE105" i="4"/>
  <c r="AF105" i="4"/>
  <c r="AG105" i="4"/>
  <c r="AN105" i="4"/>
  <c r="AO105" i="4"/>
  <c r="AP105" i="4"/>
  <c r="L21" i="11" s="1"/>
  <c r="L64" i="11" s="1"/>
  <c r="AQ105" i="4"/>
  <c r="AR105" i="4"/>
  <c r="AS105" i="4"/>
  <c r="AT105" i="4"/>
  <c r="AU105" i="4"/>
  <c r="BB105" i="4"/>
  <c r="BC105" i="4"/>
  <c r="BD105" i="4"/>
  <c r="BE105" i="4"/>
  <c r="BF105" i="4"/>
  <c r="BG105" i="4"/>
  <c r="BH105" i="4"/>
  <c r="BI105" i="4"/>
  <c r="J110" i="4"/>
  <c r="K110" i="4"/>
  <c r="L110" i="4"/>
  <c r="M110" i="4"/>
  <c r="N110" i="4"/>
  <c r="O110" i="4"/>
  <c r="P110" i="4"/>
  <c r="Q110" i="4"/>
  <c r="R110" i="4"/>
  <c r="D22" i="11" s="1"/>
  <c r="D65" i="11" s="1"/>
  <c r="S110" i="4"/>
  <c r="Z110" i="4"/>
  <c r="AA110" i="4"/>
  <c r="AB110" i="4"/>
  <c r="AC110" i="4"/>
  <c r="AD110" i="4"/>
  <c r="H22" i="11" s="1"/>
  <c r="H65" i="11" s="1"/>
  <c r="AE110" i="4"/>
  <c r="AF110" i="4"/>
  <c r="AG110" i="4"/>
  <c r="AN110" i="4"/>
  <c r="AO110" i="4"/>
  <c r="AP110" i="4"/>
  <c r="AQ110" i="4"/>
  <c r="AR110" i="4"/>
  <c r="AS110" i="4"/>
  <c r="AT110" i="4"/>
  <c r="AU110" i="4"/>
  <c r="BB110" i="4"/>
  <c r="BC110" i="4"/>
  <c r="BD110" i="4"/>
  <c r="BE110" i="4"/>
  <c r="BF110" i="4"/>
  <c r="BG110" i="4"/>
  <c r="BH110" i="4"/>
  <c r="BI110" i="4"/>
  <c r="J116" i="4"/>
  <c r="B23" i="11" s="1"/>
  <c r="B66" i="11" s="1"/>
  <c r="V66" i="11" s="1"/>
  <c r="K116" i="4"/>
  <c r="L116" i="4"/>
  <c r="M116" i="4"/>
  <c r="N116" i="4"/>
  <c r="C23" i="11" s="1"/>
  <c r="C66" i="11" s="1"/>
  <c r="O116" i="4"/>
  <c r="P116" i="4"/>
  <c r="Q116" i="4"/>
  <c r="R116" i="4"/>
  <c r="D23" i="11" s="1"/>
  <c r="D66" i="11" s="1"/>
  <c r="S116" i="4"/>
  <c r="Z116" i="4"/>
  <c r="AA116" i="4"/>
  <c r="AB116" i="4"/>
  <c r="AC116" i="4"/>
  <c r="AD116" i="4"/>
  <c r="H23" i="11" s="1"/>
  <c r="H66" i="11" s="1"/>
  <c r="AE116" i="4"/>
  <c r="AF116" i="4"/>
  <c r="AG116" i="4"/>
  <c r="AN116" i="4"/>
  <c r="AO116" i="4"/>
  <c r="AP116" i="4"/>
  <c r="AQ116" i="4"/>
  <c r="AR116" i="4"/>
  <c r="AS116" i="4"/>
  <c r="AT116" i="4"/>
  <c r="AU116" i="4"/>
  <c r="BB116" i="4"/>
  <c r="BC116" i="4"/>
  <c r="BD116" i="4"/>
  <c r="BE116" i="4"/>
  <c r="BF116" i="4"/>
  <c r="BG116" i="4"/>
  <c r="BH116" i="4"/>
  <c r="BI116" i="4"/>
  <c r="J119" i="4"/>
  <c r="K119" i="4"/>
  <c r="L119" i="4"/>
  <c r="M119" i="4"/>
  <c r="N119" i="4"/>
  <c r="O119" i="4"/>
  <c r="P119" i="4"/>
  <c r="Q119" i="4"/>
  <c r="R119" i="4"/>
  <c r="D24" i="11" s="1"/>
  <c r="D67" i="11" s="1"/>
  <c r="S119" i="4"/>
  <c r="Z119" i="4"/>
  <c r="AA119" i="4"/>
  <c r="AB119" i="4"/>
  <c r="AC119" i="4"/>
  <c r="AD119" i="4"/>
  <c r="AE119" i="4"/>
  <c r="AF119" i="4"/>
  <c r="AG119" i="4"/>
  <c r="AN119" i="4"/>
  <c r="AO119" i="4"/>
  <c r="AP119" i="4"/>
  <c r="L24" i="11" s="1"/>
  <c r="L67" i="11" s="1"/>
  <c r="AQ119" i="4"/>
  <c r="AR119" i="4"/>
  <c r="AS119" i="4"/>
  <c r="AT119" i="4"/>
  <c r="AU119" i="4"/>
  <c r="BB119" i="4"/>
  <c r="BC119" i="4"/>
  <c r="BD119" i="4"/>
  <c r="BE119" i="4"/>
  <c r="BF119" i="4"/>
  <c r="BG119" i="4"/>
  <c r="BH119" i="4"/>
  <c r="BI119" i="4"/>
  <c r="J122" i="4"/>
  <c r="K122" i="4"/>
  <c r="L122" i="4"/>
  <c r="M122" i="4"/>
  <c r="N122" i="4"/>
  <c r="O122" i="4"/>
  <c r="P122" i="4"/>
  <c r="Q122" i="4"/>
  <c r="R122" i="4"/>
  <c r="D25" i="11" s="1"/>
  <c r="D68" i="11" s="1"/>
  <c r="S122" i="4"/>
  <c r="Z122" i="4"/>
  <c r="AA122" i="4"/>
  <c r="AB122" i="4"/>
  <c r="AC122" i="4"/>
  <c r="AD122" i="4"/>
  <c r="H25" i="11" s="1"/>
  <c r="H68" i="11" s="1"/>
  <c r="AE122" i="4"/>
  <c r="AF122" i="4"/>
  <c r="AG122" i="4"/>
  <c r="AN122" i="4"/>
  <c r="AO122" i="4"/>
  <c r="AP122" i="4"/>
  <c r="L25" i="11" s="1"/>
  <c r="L68" i="11" s="1"/>
  <c r="AQ122" i="4"/>
  <c r="AR122" i="4"/>
  <c r="AS122" i="4"/>
  <c r="AT122" i="4"/>
  <c r="AU122" i="4"/>
  <c r="BB122" i="4"/>
  <c r="BC122" i="4"/>
  <c r="BD122" i="4"/>
  <c r="BE122" i="4"/>
  <c r="BF122" i="4"/>
  <c r="BG122" i="4"/>
  <c r="BH122" i="4"/>
  <c r="BI122" i="4"/>
  <c r="J126" i="4"/>
  <c r="K126" i="4"/>
  <c r="L126" i="4"/>
  <c r="M126" i="4"/>
  <c r="N126" i="4"/>
  <c r="O126" i="4"/>
  <c r="P126" i="4"/>
  <c r="Q126" i="4"/>
  <c r="R126" i="4"/>
  <c r="D26" i="11" s="1"/>
  <c r="D69" i="11" s="1"/>
  <c r="S126" i="4"/>
  <c r="Z126" i="4"/>
  <c r="AA126" i="4"/>
  <c r="AB126" i="4"/>
  <c r="AC126" i="4"/>
  <c r="AD126" i="4"/>
  <c r="H26" i="11" s="1"/>
  <c r="H69" i="11" s="1"/>
  <c r="AE126" i="4"/>
  <c r="AF126" i="4"/>
  <c r="AG126" i="4"/>
  <c r="AN126" i="4"/>
  <c r="AO126" i="4"/>
  <c r="AP126" i="4"/>
  <c r="L26" i="11" s="1"/>
  <c r="L69" i="11" s="1"/>
  <c r="AQ126" i="4"/>
  <c r="AR126" i="4"/>
  <c r="AS126" i="4"/>
  <c r="AT126" i="4"/>
  <c r="AU126" i="4"/>
  <c r="BB126" i="4"/>
  <c r="BC126" i="4"/>
  <c r="BD126" i="4"/>
  <c r="BE126" i="4"/>
  <c r="BF126" i="4"/>
  <c r="BG126" i="4"/>
  <c r="BH126" i="4"/>
  <c r="BI126" i="4"/>
  <c r="J131" i="4"/>
  <c r="K131" i="4"/>
  <c r="L131" i="4"/>
  <c r="M131" i="4"/>
  <c r="N131" i="4"/>
  <c r="O131" i="4"/>
  <c r="P131" i="4"/>
  <c r="Q131" i="4"/>
  <c r="R131" i="4"/>
  <c r="D27" i="11" s="1"/>
  <c r="D70" i="11" s="1"/>
  <c r="S131" i="4"/>
  <c r="Z131" i="4"/>
  <c r="AA131" i="4"/>
  <c r="AB131" i="4"/>
  <c r="AC131" i="4"/>
  <c r="AD131" i="4"/>
  <c r="H27" i="11" s="1"/>
  <c r="H70" i="11" s="1"/>
  <c r="AE131" i="4"/>
  <c r="AF131" i="4"/>
  <c r="AG131" i="4"/>
  <c r="AN131" i="4"/>
  <c r="AO131" i="4"/>
  <c r="AP131" i="4"/>
  <c r="L27" i="11" s="1"/>
  <c r="L70" i="11" s="1"/>
  <c r="AQ131" i="4"/>
  <c r="AR131" i="4"/>
  <c r="AS131" i="4"/>
  <c r="AT131" i="4"/>
  <c r="AU131" i="4"/>
  <c r="BB131" i="4"/>
  <c r="BC131" i="4"/>
  <c r="BD131" i="4"/>
  <c r="BE131" i="4"/>
  <c r="BF131" i="4"/>
  <c r="BG131" i="4"/>
  <c r="BH131" i="4"/>
  <c r="BI131" i="4"/>
  <c r="J136" i="4"/>
  <c r="K136" i="4"/>
  <c r="L136" i="4"/>
  <c r="M136" i="4"/>
  <c r="N136" i="4"/>
  <c r="O136" i="4"/>
  <c r="P136" i="4"/>
  <c r="Q136" i="4"/>
  <c r="R136" i="4"/>
  <c r="D28" i="11" s="1"/>
  <c r="D71" i="11" s="1"/>
  <c r="S136" i="4"/>
  <c r="Z136" i="4"/>
  <c r="AA136" i="4"/>
  <c r="AB136" i="4"/>
  <c r="AC136" i="4"/>
  <c r="AD136" i="4"/>
  <c r="H28" i="11" s="1"/>
  <c r="H71" i="11" s="1"/>
  <c r="AE136" i="4"/>
  <c r="AF136" i="4"/>
  <c r="AG136" i="4"/>
  <c r="AN136" i="4"/>
  <c r="AO136" i="4"/>
  <c r="AP136" i="4"/>
  <c r="L28" i="11" s="1"/>
  <c r="L71" i="11" s="1"/>
  <c r="AQ136" i="4"/>
  <c r="AR136" i="4"/>
  <c r="AS136" i="4"/>
  <c r="AT136" i="4"/>
  <c r="AU136" i="4"/>
  <c r="BB136" i="4"/>
  <c r="BC136" i="4"/>
  <c r="BD136" i="4"/>
  <c r="BE136" i="4"/>
  <c r="BF136" i="4"/>
  <c r="BG136" i="4"/>
  <c r="BH136" i="4"/>
  <c r="BI136" i="4"/>
  <c r="J139" i="4"/>
  <c r="K139" i="4"/>
  <c r="L139" i="4"/>
  <c r="M139" i="4"/>
  <c r="N139" i="4"/>
  <c r="O139" i="4"/>
  <c r="P139" i="4"/>
  <c r="Q139" i="4"/>
  <c r="R139" i="4"/>
  <c r="D29" i="11" s="1"/>
  <c r="D72" i="11" s="1"/>
  <c r="S139" i="4"/>
  <c r="Z139" i="4"/>
  <c r="AA139" i="4"/>
  <c r="AB139" i="4"/>
  <c r="AC139" i="4"/>
  <c r="AD139" i="4"/>
  <c r="H29" i="11" s="1"/>
  <c r="H72" i="11" s="1"/>
  <c r="AE139" i="4"/>
  <c r="AF139" i="4"/>
  <c r="AG139" i="4"/>
  <c r="AN139" i="4"/>
  <c r="AO139" i="4"/>
  <c r="AP139" i="4"/>
  <c r="AQ139" i="4"/>
  <c r="AR139" i="4"/>
  <c r="AS139" i="4"/>
  <c r="AT139" i="4"/>
  <c r="AU139" i="4"/>
  <c r="BB139" i="4"/>
  <c r="BC139" i="4"/>
  <c r="BD139" i="4"/>
  <c r="BE139" i="4"/>
  <c r="BF139" i="4"/>
  <c r="BG139" i="4"/>
  <c r="BH139" i="4"/>
  <c r="BI139" i="4"/>
  <c r="J142" i="4"/>
  <c r="K142" i="4"/>
  <c r="L142" i="4"/>
  <c r="M142" i="4"/>
  <c r="N142" i="4"/>
  <c r="O142" i="4"/>
  <c r="P142" i="4"/>
  <c r="Q142" i="4"/>
  <c r="R142" i="4"/>
  <c r="D30" i="11" s="1"/>
  <c r="S142" i="4"/>
  <c r="Z142" i="4"/>
  <c r="AA142" i="4"/>
  <c r="AB142" i="4"/>
  <c r="AC142" i="4"/>
  <c r="AD142" i="4"/>
  <c r="H30" i="11" s="1"/>
  <c r="H73" i="11" s="1"/>
  <c r="AE142" i="4"/>
  <c r="AF142" i="4"/>
  <c r="AG142" i="4"/>
  <c r="AN142" i="4"/>
  <c r="AO142" i="4"/>
  <c r="AP142" i="4"/>
  <c r="L30" i="11" s="1"/>
  <c r="L73" i="11" s="1"/>
  <c r="AQ142" i="4"/>
  <c r="AR142" i="4"/>
  <c r="AS142" i="4"/>
  <c r="AT142" i="4"/>
  <c r="AU142" i="4"/>
  <c r="BB142" i="4"/>
  <c r="BC142" i="4"/>
  <c r="BD142" i="4"/>
  <c r="BE142" i="4"/>
  <c r="BF142" i="4"/>
  <c r="BG142" i="4"/>
  <c r="BH142" i="4"/>
  <c r="BI142" i="4"/>
  <c r="J145" i="4"/>
  <c r="K145" i="4"/>
  <c r="L145" i="4"/>
  <c r="M145" i="4"/>
  <c r="N145" i="4"/>
  <c r="C31" i="11" s="1"/>
  <c r="C74" i="11" s="1"/>
  <c r="O145" i="4"/>
  <c r="P145" i="4"/>
  <c r="Q145" i="4"/>
  <c r="R145" i="4"/>
  <c r="D31" i="11" s="1"/>
  <c r="D74" i="11" s="1"/>
  <c r="S145" i="4"/>
  <c r="Z145" i="4"/>
  <c r="AA145" i="4"/>
  <c r="AB145" i="4"/>
  <c r="AC145" i="4"/>
  <c r="AD145" i="4"/>
  <c r="H31" i="11" s="1"/>
  <c r="H74" i="11" s="1"/>
  <c r="AE145" i="4"/>
  <c r="AF145" i="4"/>
  <c r="AG145" i="4"/>
  <c r="AN145" i="4"/>
  <c r="AO145" i="4"/>
  <c r="AP145" i="4"/>
  <c r="L31" i="11" s="1"/>
  <c r="L74" i="11" s="1"/>
  <c r="AQ145" i="4"/>
  <c r="AR145" i="4"/>
  <c r="AS145" i="4"/>
  <c r="AT145" i="4"/>
  <c r="AU145" i="4"/>
  <c r="BB145" i="4"/>
  <c r="BC145" i="4"/>
  <c r="BD145" i="4"/>
  <c r="BE145" i="4"/>
  <c r="BF145" i="4"/>
  <c r="BG145" i="4"/>
  <c r="BH145" i="4"/>
  <c r="BI145" i="4"/>
  <c r="J152" i="4"/>
  <c r="K152" i="4"/>
  <c r="L152" i="4"/>
  <c r="M152" i="4"/>
  <c r="N152" i="4"/>
  <c r="O152" i="4"/>
  <c r="P152" i="4"/>
  <c r="Q152" i="4"/>
  <c r="R152" i="4"/>
  <c r="D32" i="11" s="1"/>
  <c r="S152" i="4"/>
  <c r="Z152" i="4"/>
  <c r="AA152" i="4"/>
  <c r="AB152" i="4"/>
  <c r="AC152" i="4"/>
  <c r="AD152" i="4"/>
  <c r="H32" i="11" s="1"/>
  <c r="H75" i="11" s="1"/>
  <c r="AE152" i="4"/>
  <c r="AF152" i="4"/>
  <c r="AG152" i="4"/>
  <c r="AN152" i="4"/>
  <c r="AO152" i="4"/>
  <c r="AP152" i="4"/>
  <c r="L32" i="11" s="1"/>
  <c r="L75" i="11" s="1"/>
  <c r="AQ152" i="4"/>
  <c r="AR152" i="4"/>
  <c r="AS152" i="4"/>
  <c r="AT152" i="4"/>
  <c r="AU152" i="4"/>
  <c r="BB152" i="4"/>
  <c r="BC152" i="4"/>
  <c r="BD152" i="4"/>
  <c r="BE152" i="4"/>
  <c r="BF152" i="4"/>
  <c r="BG152" i="4"/>
  <c r="BH152" i="4"/>
  <c r="BI152" i="4"/>
  <c r="J156" i="4"/>
  <c r="K156" i="4"/>
  <c r="L156" i="4"/>
  <c r="M156" i="4"/>
  <c r="N156" i="4"/>
  <c r="O156" i="4"/>
  <c r="P156" i="4"/>
  <c r="Q156" i="4"/>
  <c r="R156" i="4"/>
  <c r="D33" i="11" s="1"/>
  <c r="D76" i="11" s="1"/>
  <c r="S156" i="4"/>
  <c r="Z156" i="4"/>
  <c r="AA156" i="4"/>
  <c r="AB156" i="4"/>
  <c r="AC156" i="4"/>
  <c r="AD156" i="4"/>
  <c r="H33" i="11" s="1"/>
  <c r="H76" i="11" s="1"/>
  <c r="AE156" i="4"/>
  <c r="AF156" i="4"/>
  <c r="AG156" i="4"/>
  <c r="AN156" i="4"/>
  <c r="AO156" i="4"/>
  <c r="AP156" i="4"/>
  <c r="L33" i="11" s="1"/>
  <c r="L76" i="11" s="1"/>
  <c r="AQ156" i="4"/>
  <c r="AR156" i="4"/>
  <c r="AS156" i="4"/>
  <c r="AT156" i="4"/>
  <c r="AU156" i="4"/>
  <c r="BB156" i="4"/>
  <c r="BC156" i="4"/>
  <c r="BD156" i="4"/>
  <c r="BE156" i="4"/>
  <c r="BF156" i="4"/>
  <c r="BG156" i="4"/>
  <c r="BH156" i="4"/>
  <c r="BI156" i="4"/>
  <c r="J163" i="4"/>
  <c r="K163" i="4"/>
  <c r="L163" i="4"/>
  <c r="M163" i="4"/>
  <c r="N163" i="4"/>
  <c r="O163" i="4"/>
  <c r="P163" i="4"/>
  <c r="Q163" i="4"/>
  <c r="R163" i="4"/>
  <c r="S163" i="4"/>
  <c r="Z163" i="4"/>
  <c r="AA163" i="4"/>
  <c r="AB163" i="4"/>
  <c r="AC163" i="4"/>
  <c r="AD163" i="4"/>
  <c r="H34" i="11" s="1"/>
  <c r="H77" i="11" s="1"/>
  <c r="AE163" i="4"/>
  <c r="AF163" i="4"/>
  <c r="AG163" i="4"/>
  <c r="AN163" i="4"/>
  <c r="AO163" i="4"/>
  <c r="AP163" i="4"/>
  <c r="L34" i="11" s="1"/>
  <c r="L77" i="11" s="1"/>
  <c r="AQ163" i="4"/>
  <c r="AR163" i="4"/>
  <c r="AS163" i="4"/>
  <c r="AT163" i="4"/>
  <c r="AU163" i="4"/>
  <c r="BB163" i="4"/>
  <c r="BC163" i="4"/>
  <c r="BD163" i="4"/>
  <c r="BE163" i="4"/>
  <c r="BF163" i="4"/>
  <c r="BG163" i="4"/>
  <c r="BH163" i="4"/>
  <c r="BI163" i="4"/>
  <c r="J168" i="4"/>
  <c r="K168" i="4"/>
  <c r="L168" i="4"/>
  <c r="M168" i="4"/>
  <c r="N168" i="4"/>
  <c r="C35" i="11" s="1"/>
  <c r="C78" i="11" s="1"/>
  <c r="O168" i="4"/>
  <c r="P168" i="4"/>
  <c r="Q168" i="4"/>
  <c r="R168" i="4"/>
  <c r="D35" i="11" s="1"/>
  <c r="D78" i="11" s="1"/>
  <c r="S168" i="4"/>
  <c r="Z168" i="4"/>
  <c r="AA168" i="4"/>
  <c r="AB168" i="4"/>
  <c r="G35" i="11" s="1"/>
  <c r="G78" i="11" s="1"/>
  <c r="AC168" i="4"/>
  <c r="AD168" i="4"/>
  <c r="H35" i="11" s="1"/>
  <c r="H78" i="11" s="1"/>
  <c r="AE168" i="4"/>
  <c r="AF168" i="4"/>
  <c r="AG168" i="4"/>
  <c r="AN168" i="4"/>
  <c r="AO168" i="4"/>
  <c r="AP168" i="4"/>
  <c r="L35" i="11" s="1"/>
  <c r="L78" i="11" s="1"/>
  <c r="AQ168" i="4"/>
  <c r="AR168" i="4"/>
  <c r="AS168" i="4"/>
  <c r="AT168" i="4"/>
  <c r="AU168" i="4"/>
  <c r="BB168" i="4"/>
  <c r="BC168" i="4"/>
  <c r="BD168" i="4"/>
  <c r="BE168" i="4"/>
  <c r="BF168" i="4"/>
  <c r="BG168" i="4"/>
  <c r="BH168" i="4"/>
  <c r="BI168" i="4"/>
  <c r="J173" i="4"/>
  <c r="K173" i="4"/>
  <c r="L173" i="4"/>
  <c r="M173" i="4"/>
  <c r="N173" i="4"/>
  <c r="O173" i="4"/>
  <c r="P173" i="4"/>
  <c r="Q173" i="4"/>
  <c r="R173" i="4"/>
  <c r="D36" i="11" s="1"/>
  <c r="D79" i="11" s="1"/>
  <c r="S173" i="4"/>
  <c r="Z173" i="4"/>
  <c r="G36" i="11" s="1"/>
  <c r="G79" i="11" s="1"/>
  <c r="AA173" i="4"/>
  <c r="AB173" i="4"/>
  <c r="AC173" i="4"/>
  <c r="AD173" i="4"/>
  <c r="H36" i="11" s="1"/>
  <c r="H79" i="11" s="1"/>
  <c r="AE173" i="4"/>
  <c r="AF173" i="4"/>
  <c r="AG173" i="4"/>
  <c r="AN173" i="4"/>
  <c r="AO173" i="4"/>
  <c r="AP173" i="4"/>
  <c r="L36" i="11" s="1"/>
  <c r="L79" i="11" s="1"/>
  <c r="AQ173" i="4"/>
  <c r="AR173" i="4"/>
  <c r="AS173" i="4"/>
  <c r="AT173" i="4"/>
  <c r="AU173" i="4"/>
  <c r="BB173" i="4"/>
  <c r="BC173" i="4"/>
  <c r="BD173" i="4"/>
  <c r="BE173" i="4"/>
  <c r="BF173" i="4"/>
  <c r="BG173" i="4"/>
  <c r="BH173" i="4"/>
  <c r="BI173" i="4"/>
  <c r="J176" i="4"/>
  <c r="K176" i="4"/>
  <c r="L176" i="4"/>
  <c r="M176" i="4"/>
  <c r="N176" i="4"/>
  <c r="O176" i="4"/>
  <c r="P176" i="4"/>
  <c r="Q176" i="4"/>
  <c r="R176" i="4"/>
  <c r="D37" i="11" s="1"/>
  <c r="D80" i="11" s="1"/>
  <c r="S176" i="4"/>
  <c r="Z176" i="4"/>
  <c r="AA176" i="4"/>
  <c r="AB176" i="4"/>
  <c r="AC176" i="4"/>
  <c r="AD176" i="4"/>
  <c r="H37" i="11" s="1"/>
  <c r="H80" i="11" s="1"/>
  <c r="AE176" i="4"/>
  <c r="AF176" i="4"/>
  <c r="AG176" i="4"/>
  <c r="AN176" i="4"/>
  <c r="AO176" i="4"/>
  <c r="AP176" i="4"/>
  <c r="L37" i="11" s="1"/>
  <c r="L80" i="11" s="1"/>
  <c r="AQ176" i="4"/>
  <c r="AR176" i="4"/>
  <c r="AS176" i="4"/>
  <c r="AT176" i="4"/>
  <c r="AU176" i="4"/>
  <c r="BB176" i="4"/>
  <c r="BC176" i="4"/>
  <c r="BD176" i="4"/>
  <c r="BE176" i="4"/>
  <c r="BF176" i="4"/>
  <c r="BG176" i="4"/>
  <c r="BH176" i="4"/>
  <c r="BI176" i="4"/>
  <c r="J180" i="4"/>
  <c r="K180" i="4"/>
  <c r="L180" i="4"/>
  <c r="M180" i="4"/>
  <c r="N180" i="4"/>
  <c r="O180" i="4"/>
  <c r="P180" i="4"/>
  <c r="Q180" i="4"/>
  <c r="R180" i="4"/>
  <c r="D38" i="11" s="1"/>
  <c r="D81" i="11" s="1"/>
  <c r="S180" i="4"/>
  <c r="Z180" i="4"/>
  <c r="G38" i="11" s="1"/>
  <c r="G81" i="11" s="1"/>
  <c r="AA180" i="4"/>
  <c r="AB180" i="4"/>
  <c r="AC180" i="4"/>
  <c r="AD180" i="4"/>
  <c r="H38" i="11" s="1"/>
  <c r="H81" i="11" s="1"/>
  <c r="AE180" i="4"/>
  <c r="AF180" i="4"/>
  <c r="AG180" i="4"/>
  <c r="AN180" i="4"/>
  <c r="AO180" i="4"/>
  <c r="AP180" i="4"/>
  <c r="AQ180" i="4"/>
  <c r="AR180" i="4"/>
  <c r="AS180" i="4"/>
  <c r="AT180" i="4"/>
  <c r="AU180" i="4"/>
  <c r="BB180" i="4"/>
  <c r="BC180" i="4"/>
  <c r="BD180" i="4"/>
  <c r="BE180" i="4"/>
  <c r="BF180" i="4"/>
  <c r="BG180" i="4"/>
  <c r="BH180" i="4"/>
  <c r="BI180" i="4"/>
  <c r="P38" i="11"/>
  <c r="P81" i="11" s="1"/>
  <c r="P37" i="11"/>
  <c r="P36" i="11"/>
  <c r="P79" i="11" s="1"/>
  <c r="P35" i="11"/>
  <c r="P34" i="11"/>
  <c r="P77" i="11" s="1"/>
  <c r="P33" i="11"/>
  <c r="P32" i="11"/>
  <c r="P30" i="11"/>
  <c r="P28" i="11"/>
  <c r="P27" i="11"/>
  <c r="P70" i="11" s="1"/>
  <c r="P26" i="11"/>
  <c r="P23" i="11"/>
  <c r="P21" i="11"/>
  <c r="P20" i="11"/>
  <c r="P18" i="11"/>
  <c r="P61" i="11" s="1"/>
  <c r="P17" i="11"/>
  <c r="P14" i="11"/>
  <c r="P57" i="11" s="1"/>
  <c r="P13" i="11"/>
  <c r="P11" i="11"/>
  <c r="P54" i="11" s="1"/>
  <c r="P10" i="11"/>
  <c r="P8" i="11"/>
  <c r="P51" i="11" s="1"/>
  <c r="P7" i="11"/>
  <c r="P6" i="11"/>
  <c r="P5" i="11"/>
  <c r="P4" i="11"/>
  <c r="P47" i="11" s="1"/>
  <c r="Q20" i="11"/>
  <c r="Q21" i="11"/>
  <c r="Q64" i="11" s="1"/>
  <c r="Q23" i="11"/>
  <c r="Q26" i="11"/>
  <c r="Q69" i="11" s="1"/>
  <c r="Q27" i="11"/>
  <c r="Q28" i="11"/>
  <c r="Q71" i="11" s="1"/>
  <c r="Q30" i="11"/>
  <c r="Q32" i="11"/>
  <c r="Q75" i="11" s="1"/>
  <c r="Q33" i="11"/>
  <c r="Q34" i="11"/>
  <c r="Q77" i="11" s="1"/>
  <c r="Q35" i="11"/>
  <c r="Q36" i="11"/>
  <c r="Q79" i="11" s="1"/>
  <c r="Q37" i="11"/>
  <c r="Q38" i="11"/>
  <c r="Q81" i="11" s="1"/>
  <c r="Q18" i="11"/>
  <c r="Q17" i="11"/>
  <c r="Q60" i="11" s="1"/>
  <c r="Q14" i="11"/>
  <c r="Q57" i="11" s="1"/>
  <c r="Q13" i="11"/>
  <c r="Q11" i="11"/>
  <c r="Q10" i="11"/>
  <c r="Q53" i="11" s="1"/>
  <c r="Q8" i="11"/>
  <c r="Q51" i="11" s="1"/>
  <c r="X51" i="11" s="1"/>
  <c r="Q7" i="11"/>
  <c r="Q50" i="11" s="1"/>
  <c r="Q6" i="11"/>
  <c r="Q5" i="11"/>
  <c r="Q48" i="11" s="1"/>
  <c r="Q4" i="11"/>
  <c r="R38" i="11"/>
  <c r="R37" i="11"/>
  <c r="R36" i="11"/>
  <c r="R79" i="11" s="1"/>
  <c r="R35" i="11"/>
  <c r="R78" i="11" s="1"/>
  <c r="R34" i="11"/>
  <c r="R77" i="11" s="1"/>
  <c r="R33" i="11"/>
  <c r="R32" i="11"/>
  <c r="R75" i="11" s="1"/>
  <c r="R30" i="11"/>
  <c r="R28" i="11"/>
  <c r="R71" i="11" s="1"/>
  <c r="R27" i="11"/>
  <c r="R26" i="11"/>
  <c r="R69" i="11" s="1"/>
  <c r="R23" i="11"/>
  <c r="R21" i="11"/>
  <c r="R64" i="11" s="1"/>
  <c r="R20" i="11"/>
  <c r="R18" i="11"/>
  <c r="R61" i="11" s="1"/>
  <c r="X61" i="11" s="1"/>
  <c r="R17" i="11"/>
  <c r="R60" i="11" s="1"/>
  <c r="R14" i="11"/>
  <c r="R13" i="11"/>
  <c r="R11" i="11"/>
  <c r="R54" i="11" s="1"/>
  <c r="X54" i="11" s="1"/>
  <c r="R10" i="11"/>
  <c r="R53" i="11" s="1"/>
  <c r="R8" i="11"/>
  <c r="R7" i="11"/>
  <c r="R6" i="11"/>
  <c r="R5" i="11"/>
  <c r="R4" i="11"/>
  <c r="O38" i="11"/>
  <c r="O37" i="11"/>
  <c r="O80" i="11" s="1"/>
  <c r="O36" i="11"/>
  <c r="O35" i="11"/>
  <c r="O34" i="11"/>
  <c r="O33" i="11"/>
  <c r="O76" i="11" s="1"/>
  <c r="O32" i="11"/>
  <c r="O30" i="11"/>
  <c r="O28" i="11"/>
  <c r="O27" i="11"/>
  <c r="O70" i="11" s="1"/>
  <c r="X70" i="11" s="1"/>
  <c r="O26" i="11"/>
  <c r="O69" i="11" s="1"/>
  <c r="O23" i="11"/>
  <c r="O21" i="11"/>
  <c r="O20" i="11"/>
  <c r="O63" i="11" s="1"/>
  <c r="O18" i="11"/>
  <c r="O61" i="11" s="1"/>
  <c r="O17" i="11"/>
  <c r="O14" i="11"/>
  <c r="O13" i="11"/>
  <c r="O56" i="11" s="1"/>
  <c r="X56" i="11" s="1"/>
  <c r="O11" i="11"/>
  <c r="O10" i="11"/>
  <c r="O8" i="11"/>
  <c r="O7" i="11"/>
  <c r="O50" i="11" s="1"/>
  <c r="X50" i="11" s="1"/>
  <c r="O5" i="11"/>
  <c r="O4" i="11"/>
  <c r="O47" i="11" s="1"/>
  <c r="E59" i="12"/>
  <c r="E58" i="12"/>
  <c r="E40" i="12"/>
  <c r="E66" i="12"/>
  <c r="E3" i="12"/>
  <c r="E88" i="12"/>
  <c r="E87" i="12"/>
  <c r="E86" i="12"/>
  <c r="E85" i="12"/>
  <c r="E84" i="12"/>
  <c r="E37" i="12"/>
  <c r="E36" i="12"/>
  <c r="E101" i="12"/>
  <c r="E100" i="12"/>
  <c r="E18" i="12"/>
  <c r="E17" i="12"/>
  <c r="E16" i="12"/>
  <c r="E14" i="12"/>
  <c r="E78" i="12"/>
  <c r="E97" i="12"/>
  <c r="E96" i="12"/>
  <c r="E12" i="12"/>
  <c r="E10" i="12"/>
  <c r="E9" i="12"/>
  <c r="E21" i="12"/>
  <c r="E95" i="12"/>
  <c r="E77" i="12"/>
  <c r="E76" i="12"/>
  <c r="E93" i="12"/>
  <c r="E92" i="12"/>
  <c r="E91" i="12"/>
  <c r="E52" i="12"/>
  <c r="E51" i="12"/>
  <c r="E50" i="12"/>
  <c r="E49" i="12"/>
  <c r="E48" i="12"/>
  <c r="E47" i="12"/>
  <c r="E65" i="12"/>
  <c r="E64" i="12"/>
  <c r="E8" i="12"/>
  <c r="E83" i="12"/>
  <c r="E42" i="12"/>
  <c r="E6" i="12"/>
  <c r="E63" i="12"/>
  <c r="E62" i="12"/>
  <c r="E41" i="12"/>
  <c r="E74" i="12"/>
  <c r="E73" i="12"/>
  <c r="E72" i="12"/>
  <c r="E20" i="12"/>
  <c r="E19" i="12"/>
  <c r="E35" i="12"/>
  <c r="E104" i="12"/>
  <c r="E103" i="12"/>
  <c r="E61" i="12"/>
  <c r="E34" i="12"/>
  <c r="E33" i="12"/>
  <c r="E32" i="12"/>
  <c r="E31" i="12"/>
  <c r="E30" i="12"/>
  <c r="E60" i="12"/>
  <c r="E70" i="12"/>
  <c r="E81" i="12"/>
  <c r="E82" i="12"/>
  <c r="E46" i="12"/>
  <c r="E45" i="12"/>
  <c r="E44" i="12"/>
  <c r="E39" i="12"/>
  <c r="E43" i="12"/>
  <c r="E5" i="12"/>
  <c r="E4" i="12"/>
  <c r="E25" i="12"/>
  <c r="E27" i="12"/>
  <c r="E26" i="12"/>
  <c r="E90" i="12"/>
  <c r="E89" i="12"/>
  <c r="E69" i="12"/>
  <c r="E68" i="12"/>
  <c r="E67" i="12"/>
  <c r="E57" i="12"/>
  <c r="E56" i="12"/>
  <c r="E54" i="12"/>
  <c r="E75" i="12"/>
  <c r="E80" i="12"/>
  <c r="E79" i="12"/>
  <c r="E24" i="12"/>
  <c r="E23" i="12"/>
  <c r="R81" i="11"/>
  <c r="R76" i="11"/>
  <c r="R73" i="11"/>
  <c r="R70" i="11"/>
  <c r="R66" i="11"/>
  <c r="R57" i="11"/>
  <c r="R56" i="11"/>
  <c r="R51" i="11"/>
  <c r="R50" i="11"/>
  <c r="R49" i="11"/>
  <c r="Q80" i="11"/>
  <c r="Q78" i="11"/>
  <c r="Q76" i="11"/>
  <c r="Q73" i="11"/>
  <c r="Q70" i="11"/>
  <c r="Q56" i="11"/>
  <c r="Q54" i="11"/>
  <c r="Q49" i="11"/>
  <c r="Q47" i="11"/>
  <c r="P80" i="11"/>
  <c r="P78" i="11"/>
  <c r="P75" i="11"/>
  <c r="P73" i="11"/>
  <c r="P71" i="11"/>
  <c r="X71" i="11" s="1"/>
  <c r="P69" i="11"/>
  <c r="P66" i="11"/>
  <c r="P64" i="11"/>
  <c r="P60" i="11"/>
  <c r="P56" i="11"/>
  <c r="P53" i="11"/>
  <c r="P49" i="11"/>
  <c r="P48" i="11"/>
  <c r="L7" i="11"/>
  <c r="L50" i="11" s="1"/>
  <c r="O75" i="11"/>
  <c r="O71" i="11"/>
  <c r="O66" i="11"/>
  <c r="O49" i="11"/>
  <c r="O53" i="11"/>
  <c r="K10" i="11"/>
  <c r="K53" i="11" s="1"/>
  <c r="O46" i="11"/>
  <c r="P46" i="11"/>
  <c r="Q46" i="11"/>
  <c r="R46" i="11"/>
  <c r="O52" i="11"/>
  <c r="P52" i="11"/>
  <c r="Q52" i="11"/>
  <c r="R52" i="11"/>
  <c r="O55" i="11"/>
  <c r="X55" i="11" s="1"/>
  <c r="P55" i="11"/>
  <c r="Q55" i="11"/>
  <c r="R55" i="11"/>
  <c r="O58" i="11"/>
  <c r="P58" i="11"/>
  <c r="Q58" i="11"/>
  <c r="X58" i="11" s="1"/>
  <c r="R58" i="11"/>
  <c r="O59" i="11"/>
  <c r="P59" i="11"/>
  <c r="Q59" i="11"/>
  <c r="R59" i="11"/>
  <c r="O62" i="11"/>
  <c r="P62" i="11"/>
  <c r="Q62" i="11"/>
  <c r="R62" i="11"/>
  <c r="P63" i="11"/>
  <c r="Q63" i="11"/>
  <c r="R63" i="11"/>
  <c r="X63" i="11" s="1"/>
  <c r="O65" i="11"/>
  <c r="P65" i="11"/>
  <c r="Q65" i="11"/>
  <c r="R65" i="11"/>
  <c r="X65" i="11" s="1"/>
  <c r="O67" i="11"/>
  <c r="P67" i="11"/>
  <c r="Q67" i="11"/>
  <c r="R67" i="11"/>
  <c r="O68" i="11"/>
  <c r="P68" i="11"/>
  <c r="Q68" i="11"/>
  <c r="R68" i="11"/>
  <c r="X68" i="11" s="1"/>
  <c r="O72" i="11"/>
  <c r="P72" i="11"/>
  <c r="Q72" i="11"/>
  <c r="R72" i="11"/>
  <c r="X72" i="11" s="1"/>
  <c r="O74" i="11"/>
  <c r="P74" i="11"/>
  <c r="Q74" i="11"/>
  <c r="R74" i="11"/>
  <c r="R80" i="11"/>
  <c r="O81" i="11"/>
  <c r="P76" i="11"/>
  <c r="O73" i="11"/>
  <c r="Q66" i="11"/>
  <c r="O64" i="11"/>
  <c r="X64" i="11" s="1"/>
  <c r="O60" i="11"/>
  <c r="O57" i="11"/>
  <c r="O79" i="11"/>
  <c r="X79" i="11" s="1"/>
  <c r="O78" i="11"/>
  <c r="X78" i="11" s="1"/>
  <c r="O77" i="11"/>
  <c r="Q61" i="11"/>
  <c r="R48" i="11"/>
  <c r="X48" i="11" s="1"/>
  <c r="O48" i="11"/>
  <c r="O51" i="11"/>
  <c r="O54" i="11"/>
  <c r="P50" i="11"/>
  <c r="L22" i="11"/>
  <c r="L65" i="11" s="1"/>
  <c r="C4" i="11"/>
  <c r="C47" i="11" s="1"/>
  <c r="G25" i="11"/>
  <c r="G68" i="11" s="1"/>
  <c r="H24" i="11"/>
  <c r="H67" i="11" s="1"/>
  <c r="L23" i="11"/>
  <c r="L66" i="11" s="1"/>
  <c r="D34" i="11"/>
  <c r="D77" i="11" s="1"/>
  <c r="L38" i="11"/>
  <c r="L81" i="11" s="1"/>
  <c r="B38" i="11"/>
  <c r="B81" i="11" s="1"/>
  <c r="V81" i="11" s="1"/>
  <c r="D75" i="11"/>
  <c r="D73" i="11"/>
  <c r="D63" i="11"/>
  <c r="H17" i="11"/>
  <c r="H60" i="11" s="1"/>
  <c r="H10" i="11"/>
  <c r="H53" i="11" s="1"/>
  <c r="D10" i="11"/>
  <c r="D53" i="11" s="1"/>
  <c r="L51" i="11"/>
  <c r="D51" i="11"/>
  <c r="L6" i="11"/>
  <c r="L49" i="11" s="1"/>
  <c r="B2" i="11"/>
  <c r="B45" i="11" s="1"/>
  <c r="V45" i="11" s="1"/>
  <c r="D47" i="11"/>
  <c r="H4" i="11"/>
  <c r="H47" i="11" s="1"/>
  <c r="L4" i="11"/>
  <c r="L47" i="11" s="1"/>
  <c r="L54" i="11"/>
  <c r="L29" i="11"/>
  <c r="L72" i="11" s="1"/>
  <c r="O45" i="11"/>
  <c r="P45" i="11"/>
  <c r="R45" i="11"/>
  <c r="Q45" i="11"/>
  <c r="G32" i="11"/>
  <c r="G75" i="11" s="1"/>
  <c r="B7" i="11"/>
  <c r="B50" i="11" s="1"/>
  <c r="V50" i="11" s="1"/>
  <c r="K31" i="11"/>
  <c r="K74" i="11" s="1"/>
  <c r="C6" i="11"/>
  <c r="C49" i="11" s="1"/>
  <c r="X75" i="11"/>
  <c r="X57" i="11"/>
  <c r="X66" i="11"/>
  <c r="X77" i="11"/>
  <c r="R47" i="11"/>
  <c r="O39" i="11"/>
  <c r="O42" i="11" s="1"/>
  <c r="G30" i="11"/>
  <c r="G73" i="11" s="1"/>
  <c r="C27" i="11"/>
  <c r="C70" i="11" s="1"/>
  <c r="C32" i="11"/>
  <c r="C75" i="11" s="1"/>
  <c r="G11" i="11"/>
  <c r="G54" i="11" s="1"/>
  <c r="Q83" i="11" l="1"/>
  <c r="X60" i="11"/>
  <c r="X69" i="11"/>
  <c r="X80" i="11"/>
  <c r="R83" i="11"/>
  <c r="X53" i="11"/>
  <c r="X49" i="11"/>
  <c r="X73" i="11"/>
  <c r="P39" i="11"/>
  <c r="P42" i="11" s="1"/>
  <c r="X45" i="11"/>
  <c r="P83" i="11"/>
  <c r="X81" i="11"/>
  <c r="X74" i="11"/>
  <c r="X67" i="11"/>
  <c r="X62" i="11"/>
  <c r="X59" i="11"/>
  <c r="X52" i="11"/>
  <c r="O83" i="11"/>
  <c r="X46" i="11"/>
  <c r="X76" i="11"/>
  <c r="Q39" i="11"/>
  <c r="Q42" i="11" s="1"/>
  <c r="R39" i="11"/>
  <c r="R42" i="11" s="1"/>
  <c r="C36" i="11"/>
  <c r="C79" i="11" s="1"/>
  <c r="C34" i="11"/>
  <c r="C77" i="11" s="1"/>
  <c r="B34" i="11"/>
  <c r="B77" i="11" s="1"/>
  <c r="V77" i="11" s="1"/>
  <c r="B33" i="11"/>
  <c r="B76" i="11" s="1"/>
  <c r="V76" i="11" s="1"/>
  <c r="B32" i="11"/>
  <c r="B75" i="11" s="1"/>
  <c r="V75" i="11" s="1"/>
  <c r="G31" i="11"/>
  <c r="G74" i="11" s="1"/>
  <c r="S74" i="11" s="1"/>
  <c r="C30" i="11"/>
  <c r="C73" i="11" s="1"/>
  <c r="G29" i="11"/>
  <c r="G72" i="11" s="1"/>
  <c r="B28" i="11"/>
  <c r="B71" i="11" s="1"/>
  <c r="V71" i="11" s="1"/>
  <c r="K27" i="11"/>
  <c r="K70" i="11" s="1"/>
  <c r="U70" i="11" s="1"/>
  <c r="G27" i="11"/>
  <c r="G70" i="11" s="1"/>
  <c r="G26" i="11"/>
  <c r="G69" i="11" s="1"/>
  <c r="C26" i="11"/>
  <c r="C69" i="11" s="1"/>
  <c r="B26" i="11"/>
  <c r="B69" i="11" s="1"/>
  <c r="V69" i="11" s="1"/>
  <c r="B25" i="11"/>
  <c r="B68" i="11" s="1"/>
  <c r="V68" i="11" s="1"/>
  <c r="K24" i="11"/>
  <c r="K67" i="11" s="1"/>
  <c r="S67" i="11" s="1"/>
  <c r="G24" i="11"/>
  <c r="G67" i="11" s="1"/>
  <c r="C24" i="11"/>
  <c r="C67" i="11" s="1"/>
  <c r="U67" i="11" s="1"/>
  <c r="W67" i="11" s="1"/>
  <c r="Z67" i="11" s="1"/>
  <c r="B24" i="11"/>
  <c r="B67" i="11" s="1"/>
  <c r="V67" i="11" s="1"/>
  <c r="G23" i="11"/>
  <c r="G66" i="11" s="1"/>
  <c r="K22" i="11"/>
  <c r="K65" i="11" s="1"/>
  <c r="C22" i="11"/>
  <c r="C65" i="11" s="1"/>
  <c r="B22" i="11"/>
  <c r="B65" i="11" s="1"/>
  <c r="V65" i="11" s="1"/>
  <c r="G21" i="11"/>
  <c r="G64" i="11" s="1"/>
  <c r="C21" i="11"/>
  <c r="C64" i="11" s="1"/>
  <c r="B21" i="11"/>
  <c r="B64" i="11" s="1"/>
  <c r="V64" i="11" s="1"/>
  <c r="G20" i="11"/>
  <c r="G63" i="11" s="1"/>
  <c r="C20" i="11"/>
  <c r="C63" i="11" s="1"/>
  <c r="S63" i="11" s="1"/>
  <c r="B20" i="11"/>
  <c r="B63" i="11" s="1"/>
  <c r="V63" i="11" s="1"/>
  <c r="I5" i="11"/>
  <c r="C9" i="11"/>
  <c r="C52" i="11" s="1"/>
  <c r="K8" i="11"/>
  <c r="K51" i="11" s="1"/>
  <c r="U51" i="11" s="1"/>
  <c r="K7" i="11"/>
  <c r="K50" i="11" s="1"/>
  <c r="C7" i="11"/>
  <c r="C50" i="11" s="1"/>
  <c r="G6" i="11"/>
  <c r="G49" i="11" s="1"/>
  <c r="B6" i="11"/>
  <c r="B49" i="11" s="1"/>
  <c r="V49" i="11" s="1"/>
  <c r="K5" i="11"/>
  <c r="K48" i="11" s="1"/>
  <c r="B5" i="11"/>
  <c r="B48" i="11" s="1"/>
  <c r="V48" i="11" s="1"/>
  <c r="G4" i="11"/>
  <c r="G47" i="11" s="1"/>
  <c r="B3" i="11"/>
  <c r="B46" i="11" s="1"/>
  <c r="V46" i="11" s="1"/>
  <c r="K2" i="11"/>
  <c r="K45" i="11" s="1"/>
  <c r="G2" i="11"/>
  <c r="G45" i="11" s="1"/>
  <c r="U45" i="11" s="1"/>
  <c r="E18" i="11"/>
  <c r="M11" i="11"/>
  <c r="M19" i="11"/>
  <c r="G19" i="11"/>
  <c r="G62" i="11" s="1"/>
  <c r="C19" i="11"/>
  <c r="C62" i="11" s="1"/>
  <c r="B19" i="11"/>
  <c r="B62" i="11" s="1"/>
  <c r="V62" i="11" s="1"/>
  <c r="K18" i="11"/>
  <c r="K61" i="11" s="1"/>
  <c r="G18" i="11"/>
  <c r="G61" i="11" s="1"/>
  <c r="S61" i="11" s="1"/>
  <c r="C18" i="11"/>
  <c r="C61" i="11" s="1"/>
  <c r="B18" i="11"/>
  <c r="B61" i="11" s="1"/>
  <c r="V61" i="11" s="1"/>
  <c r="G17" i="11"/>
  <c r="G60" i="11" s="1"/>
  <c r="C17" i="11"/>
  <c r="C60" i="11" s="1"/>
  <c r="B17" i="11"/>
  <c r="B60" i="11" s="1"/>
  <c r="V60" i="11" s="1"/>
  <c r="K16" i="11"/>
  <c r="K59" i="11" s="1"/>
  <c r="G16" i="11"/>
  <c r="G59" i="11" s="1"/>
  <c r="C16" i="11"/>
  <c r="C59" i="11" s="1"/>
  <c r="S59" i="11" s="1"/>
  <c r="B16" i="11"/>
  <c r="B59" i="11" s="1"/>
  <c r="V59" i="11" s="1"/>
  <c r="G15" i="11"/>
  <c r="G58" i="11" s="1"/>
  <c r="B15" i="11"/>
  <c r="B58" i="11" s="1"/>
  <c r="V58" i="11" s="1"/>
  <c r="K14" i="11"/>
  <c r="K57" i="11" s="1"/>
  <c r="S57" i="11" s="1"/>
  <c r="C14" i="11"/>
  <c r="C57" i="11" s="1"/>
  <c r="B14" i="11"/>
  <c r="B57" i="11" s="1"/>
  <c r="V57" i="11" s="1"/>
  <c r="G13" i="11"/>
  <c r="G56" i="11" s="1"/>
  <c r="C13" i="11"/>
  <c r="C56" i="11" s="1"/>
  <c r="G12" i="11"/>
  <c r="G55" i="11" s="1"/>
  <c r="C12" i="11"/>
  <c r="C55" i="11" s="1"/>
  <c r="B12" i="11"/>
  <c r="K9" i="11"/>
  <c r="K52" i="11" s="1"/>
  <c r="S52" i="11" s="1"/>
  <c r="M21" i="11"/>
  <c r="M23" i="11"/>
  <c r="M25" i="11"/>
  <c r="M29" i="11"/>
  <c r="M31" i="11"/>
  <c r="M33" i="11"/>
  <c r="M35" i="11"/>
  <c r="M37" i="11"/>
  <c r="C38" i="11"/>
  <c r="C81" i="11" s="1"/>
  <c r="G37" i="11"/>
  <c r="G80" i="11" s="1"/>
  <c r="U80" i="11" s="1"/>
  <c r="C37" i="11"/>
  <c r="C80" i="11" s="1"/>
  <c r="B36" i="11"/>
  <c r="B79" i="11" s="1"/>
  <c r="V79" i="11" s="1"/>
  <c r="K29" i="11"/>
  <c r="K72" i="11" s="1"/>
  <c r="B11" i="11"/>
  <c r="B54" i="11" s="1"/>
  <c r="V54" i="11" s="1"/>
  <c r="E6" i="11"/>
  <c r="B9" i="11"/>
  <c r="B52" i="11" s="1"/>
  <c r="V52" i="11" s="1"/>
  <c r="G8" i="11"/>
  <c r="G51" i="11" s="1"/>
  <c r="B8" i="11"/>
  <c r="B51" i="11" s="1"/>
  <c r="V51" i="11" s="1"/>
  <c r="G7" i="11"/>
  <c r="G50" i="11" s="1"/>
  <c r="K6" i="11"/>
  <c r="K49" i="11" s="1"/>
  <c r="S49" i="11" s="1"/>
  <c r="C5" i="11"/>
  <c r="C48" i="11" s="1"/>
  <c r="K4" i="11"/>
  <c r="K47" i="11" s="1"/>
  <c r="U47" i="11" s="1"/>
  <c r="Y47" i="11" s="1"/>
  <c r="E36" i="11"/>
  <c r="K36" i="11"/>
  <c r="K79" i="11" s="1"/>
  <c r="U79" i="11" s="1"/>
  <c r="Y79" i="11" s="1"/>
  <c r="C33" i="11"/>
  <c r="C76" i="11" s="1"/>
  <c r="B31" i="11"/>
  <c r="B74" i="11" s="1"/>
  <c r="V74" i="11" s="1"/>
  <c r="K30" i="11"/>
  <c r="K73" i="11" s="1"/>
  <c r="G28" i="11"/>
  <c r="G71" i="11" s="1"/>
  <c r="B27" i="11"/>
  <c r="B70" i="11" s="1"/>
  <c r="V70" i="11" s="1"/>
  <c r="K26" i="11"/>
  <c r="K69" i="11" s="1"/>
  <c r="U69" i="11" s="1"/>
  <c r="W69" i="11" s="1"/>
  <c r="Z69" i="11" s="1"/>
  <c r="C25" i="11"/>
  <c r="C68" i="11" s="1"/>
  <c r="G22" i="11"/>
  <c r="G65" i="11" s="1"/>
  <c r="S65" i="11" s="1"/>
  <c r="K20" i="11"/>
  <c r="K63" i="11" s="1"/>
  <c r="B13" i="11"/>
  <c r="B56" i="11" s="1"/>
  <c r="V56" i="11" s="1"/>
  <c r="K12" i="11"/>
  <c r="K55" i="11" s="1"/>
  <c r="B10" i="11"/>
  <c r="B53" i="11" s="1"/>
  <c r="V53" i="11" s="1"/>
  <c r="C10" i="11"/>
  <c r="C53" i="11" s="1"/>
  <c r="G10" i="11"/>
  <c r="G53" i="11" s="1"/>
  <c r="U53" i="11" s="1"/>
  <c r="C11" i="11"/>
  <c r="C54" i="11" s="1"/>
  <c r="E4" i="11"/>
  <c r="K37" i="11"/>
  <c r="K80" i="11" s="1"/>
  <c r="K35" i="11"/>
  <c r="K78" i="11" s="1"/>
  <c r="U78" i="11" s="1"/>
  <c r="Y78" i="11" s="1"/>
  <c r="K23" i="11"/>
  <c r="K66" i="11" s="1"/>
  <c r="K21" i="11"/>
  <c r="K64" i="11" s="1"/>
  <c r="K19" i="11"/>
  <c r="K62" i="11" s="1"/>
  <c r="K17" i="11"/>
  <c r="K60" i="11" s="1"/>
  <c r="S60" i="11" s="1"/>
  <c r="K15" i="11"/>
  <c r="K58" i="11" s="1"/>
  <c r="B37" i="11"/>
  <c r="B80" i="11" s="1"/>
  <c r="V80" i="11" s="1"/>
  <c r="B35" i="11"/>
  <c r="B78" i="11" s="1"/>
  <c r="V78" i="11" s="1"/>
  <c r="G34" i="11"/>
  <c r="G77" i="11" s="1"/>
  <c r="K33" i="11"/>
  <c r="K76" i="11" s="1"/>
  <c r="G33" i="11"/>
  <c r="G76" i="11" s="1"/>
  <c r="K32" i="11"/>
  <c r="K75" i="11" s="1"/>
  <c r="S75" i="11" s="1"/>
  <c r="B30" i="11"/>
  <c r="B73" i="11" s="1"/>
  <c r="V73" i="11" s="1"/>
  <c r="C29" i="11"/>
  <c r="C72" i="11" s="1"/>
  <c r="B29" i="11"/>
  <c r="B72" i="11" s="1"/>
  <c r="V72" i="11" s="1"/>
  <c r="C28" i="11"/>
  <c r="C71" i="11" s="1"/>
  <c r="E23" i="11"/>
  <c r="E34" i="11"/>
  <c r="E35" i="11"/>
  <c r="I23" i="11"/>
  <c r="E28" i="11"/>
  <c r="M30" i="11"/>
  <c r="M34" i="11"/>
  <c r="M15" i="11"/>
  <c r="J39" i="11"/>
  <c r="J42" i="11" s="1"/>
  <c r="U73" i="11"/>
  <c r="M24" i="11"/>
  <c r="M10" i="11"/>
  <c r="M20" i="11"/>
  <c r="M27" i="11"/>
  <c r="S56" i="11"/>
  <c r="B55" i="11"/>
  <c r="V55" i="11" s="1"/>
  <c r="K3" i="11"/>
  <c r="K11" i="11"/>
  <c r="K54" i="11" s="1"/>
  <c r="U54" i="11" s="1"/>
  <c r="N39" i="11"/>
  <c r="N42" i="11" s="1"/>
  <c r="F39" i="11"/>
  <c r="F42" i="11" s="1"/>
  <c r="U74" i="11"/>
  <c r="W74" i="11" s="1"/>
  <c r="Z74" i="11" s="1"/>
  <c r="D83" i="11"/>
  <c r="C15" i="11"/>
  <c r="C58" i="11" s="1"/>
  <c r="H83" i="11"/>
  <c r="K25" i="11"/>
  <c r="K68" i="11" s="1"/>
  <c r="M3" i="11"/>
  <c r="L12" i="11"/>
  <c r="L55" i="11" s="1"/>
  <c r="L83" i="11" s="1"/>
  <c r="H39" i="11"/>
  <c r="H42" i="11" s="1"/>
  <c r="D39" i="11"/>
  <c r="D42" i="11" s="1"/>
  <c r="K38" i="11"/>
  <c r="K81" i="11" s="1"/>
  <c r="U81" i="11" s="1"/>
  <c r="M5" i="11"/>
  <c r="M9" i="11"/>
  <c r="M28" i="11"/>
  <c r="M36" i="11"/>
  <c r="K34" i="11"/>
  <c r="K77" i="11" s="1"/>
  <c r="K28" i="11"/>
  <c r="K71" i="11" s="1"/>
  <c r="M13" i="11"/>
  <c r="M17" i="11"/>
  <c r="I36" i="11"/>
  <c r="I17" i="11"/>
  <c r="I4" i="11"/>
  <c r="X47" i="11"/>
  <c r="X83" i="11" s="1"/>
  <c r="S70" i="11"/>
  <c r="S78" i="11"/>
  <c r="U75" i="11"/>
  <c r="U61" i="11"/>
  <c r="Y61" i="11" s="1"/>
  <c r="U59" i="11"/>
  <c r="W59" i="11" s="1"/>
  <c r="Z59" i="11" s="1"/>
  <c r="U56" i="11"/>
  <c r="U48" i="11"/>
  <c r="W48" i="11" s="1"/>
  <c r="Z48" i="11" s="1"/>
  <c r="S48" i="11"/>
  <c r="S45" i="11"/>
  <c r="U63" i="11"/>
  <c r="Y63" i="11" s="1"/>
  <c r="U52" i="11"/>
  <c r="Y52" i="11" s="1"/>
  <c r="Y74" i="11"/>
  <c r="U65" i="11"/>
  <c r="W65" i="11" s="1"/>
  <c r="Z65" i="11" s="1"/>
  <c r="S73" i="11"/>
  <c r="U57" i="11"/>
  <c r="S51" i="11"/>
  <c r="S50" i="11"/>
  <c r="E10" i="11"/>
  <c r="Y70" i="11" l="1"/>
  <c r="W70" i="11"/>
  <c r="Z70" i="11" s="1"/>
  <c r="W63" i="11"/>
  <c r="Z63" i="11" s="1"/>
  <c r="U60" i="11"/>
  <c r="W60" i="11" s="1"/>
  <c r="Z60" i="11" s="1"/>
  <c r="W56" i="11"/>
  <c r="Z56" i="11" s="1"/>
  <c r="S64" i="11"/>
  <c r="W73" i="11"/>
  <c r="Z73" i="11" s="1"/>
  <c r="S72" i="11"/>
  <c r="U66" i="11"/>
  <c r="U50" i="11"/>
  <c r="W50" i="11" s="1"/>
  <c r="Z50" i="11" s="1"/>
  <c r="W57" i="11"/>
  <c r="Z57" i="11" s="1"/>
  <c r="S79" i="11"/>
  <c r="S77" i="11"/>
  <c r="U62" i="11"/>
  <c r="W62" i="11" s="1"/>
  <c r="Z62" i="11" s="1"/>
  <c r="W80" i="11"/>
  <c r="Z80" i="11" s="1"/>
  <c r="Y80" i="11"/>
  <c r="S62" i="11"/>
  <c r="S69" i="11"/>
  <c r="W51" i="11"/>
  <c r="Z51" i="11" s="1"/>
  <c r="S47" i="11"/>
  <c r="Y62" i="11"/>
  <c r="U49" i="11"/>
  <c r="C83" i="11"/>
  <c r="Y69" i="11"/>
  <c r="U58" i="11"/>
  <c r="Y58" i="11" s="1"/>
  <c r="S68" i="11"/>
  <c r="S66" i="11"/>
  <c r="U71" i="11"/>
  <c r="U72" i="11"/>
  <c r="Y72" i="11" s="1"/>
  <c r="S76" i="11"/>
  <c r="S80" i="11"/>
  <c r="Y66" i="11"/>
  <c r="W66" i="11"/>
  <c r="Z66" i="11" s="1"/>
  <c r="S81" i="11"/>
  <c r="U64" i="11"/>
  <c r="W64" i="11" s="1"/>
  <c r="Z64" i="11" s="1"/>
  <c r="S53" i="11"/>
  <c r="Y73" i="11"/>
  <c r="B39" i="11"/>
  <c r="B42" i="11" s="1"/>
  <c r="E39" i="11"/>
  <c r="E42" i="11" s="1"/>
  <c r="U55" i="11"/>
  <c r="W55" i="11" s="1"/>
  <c r="Z55" i="11" s="1"/>
  <c r="Y59" i="11"/>
  <c r="S58" i="11"/>
  <c r="U76" i="11"/>
  <c r="V83" i="11"/>
  <c r="W72" i="11"/>
  <c r="Z72" i="11" s="1"/>
  <c r="L39" i="11"/>
  <c r="L42" i="11" s="1"/>
  <c r="C39" i="11"/>
  <c r="C42" i="11" s="1"/>
  <c r="G39" i="11"/>
  <c r="G42" i="11" s="1"/>
  <c r="W81" i="11"/>
  <c r="Z81" i="11" s="1"/>
  <c r="Y81" i="11"/>
  <c r="W47" i="11"/>
  <c r="Z47" i="11" s="1"/>
  <c r="S55" i="11"/>
  <c r="I39" i="11"/>
  <c r="I42" i="11" s="1"/>
  <c r="M39" i="11"/>
  <c r="M42" i="11" s="1"/>
  <c r="W71" i="11"/>
  <c r="Z71" i="11" s="1"/>
  <c r="Y71" i="11"/>
  <c r="Y53" i="11"/>
  <c r="W53" i="11"/>
  <c r="Z53" i="11" s="1"/>
  <c r="Y54" i="11"/>
  <c r="W54" i="11"/>
  <c r="Z54" i="11" s="1"/>
  <c r="S54" i="11"/>
  <c r="S71" i="11"/>
  <c r="K46" i="11"/>
  <c r="K39" i="11"/>
  <c r="K42" i="11" s="1"/>
  <c r="Y56" i="11"/>
  <c r="W61" i="11"/>
  <c r="Z61" i="11" s="1"/>
  <c r="U68" i="11"/>
  <c r="Y68" i="11" s="1"/>
  <c r="W78" i="11"/>
  <c r="Z78" i="11" s="1"/>
  <c r="U77" i="11"/>
  <c r="Y77" i="11" s="1"/>
  <c r="G83" i="11"/>
  <c r="B83" i="11"/>
  <c r="Y48" i="11"/>
  <c r="Y60" i="11"/>
  <c r="W52" i="11"/>
  <c r="Z52" i="11" s="1"/>
  <c r="Y75" i="11"/>
  <c r="W75" i="11"/>
  <c r="Z75" i="11" s="1"/>
  <c r="Y67" i="11"/>
  <c r="W45" i="11"/>
  <c r="Z45" i="11" s="1"/>
  <c r="Y45" i="11"/>
  <c r="Y51" i="11"/>
  <c r="Y65" i="11"/>
  <c r="W79" i="11"/>
  <c r="Z79" i="11" s="1"/>
  <c r="Y57" i="11"/>
  <c r="W58" i="11" l="1"/>
  <c r="Z58" i="11" s="1"/>
  <c r="Y50" i="11"/>
  <c r="Y55" i="11"/>
  <c r="Y49" i="11"/>
  <c r="W49" i="11"/>
  <c r="Z49" i="11" s="1"/>
  <c r="Y76" i="11"/>
  <c r="W76" i="11"/>
  <c r="Z76" i="11" s="1"/>
  <c r="Y64" i="11"/>
  <c r="S42" i="11"/>
  <c r="K83" i="11"/>
  <c r="S46" i="11"/>
  <c r="S83" i="11" s="1"/>
  <c r="U46" i="11"/>
  <c r="S39" i="11"/>
  <c r="W77" i="11"/>
  <c r="Z77" i="11" s="1"/>
  <c r="W68" i="11"/>
  <c r="Z68" i="11" s="1"/>
  <c r="W46" i="11" l="1"/>
  <c r="Y46" i="11"/>
  <c r="Y83" i="11" s="1"/>
  <c r="U83" i="11"/>
  <c r="Z46" i="11" l="1"/>
  <c r="Z83" i="11" s="1"/>
  <c r="W83" i="11"/>
</calcChain>
</file>

<file path=xl/comments1.xml><?xml version="1.0" encoding="utf-8"?>
<comments xmlns="http://schemas.openxmlformats.org/spreadsheetml/2006/main">
  <authors>
    <author>Mast, M. Alisa</author>
  </authors>
  <commentList>
    <comment ref="M111" authorId="0">
      <text>
        <r>
          <rPr>
            <b/>
            <sz val="9"/>
            <color indexed="81"/>
            <rFont val="Tahoma"/>
            <family val="2"/>
          </rPr>
          <t>Mast, M. Alisa:</t>
        </r>
        <r>
          <rPr>
            <sz val="9"/>
            <color indexed="81"/>
            <rFont val="Tahoma"/>
            <family val="2"/>
          </rPr>
          <t xml:space="preserve">
autosamples between monthly visits in May and June</t>
        </r>
      </text>
    </comment>
  </commentList>
</comments>
</file>

<file path=xl/sharedStrings.xml><?xml version="1.0" encoding="utf-8"?>
<sst xmlns="http://schemas.openxmlformats.org/spreadsheetml/2006/main" count="2480" uniqueCount="717">
  <si>
    <t>Fiscal year</t>
  </si>
  <si>
    <t>Planned number of environmental samples</t>
  </si>
  <si>
    <t>Number of environmental samples collected as of last update (column A)</t>
  </si>
  <si>
    <t>Number of blank samples collected as of last update (column A)</t>
  </si>
  <si>
    <t>Planned number of duplicate samples</t>
  </si>
  <si>
    <t>Number of duplicate samples collected as of last update (column A)</t>
  </si>
  <si>
    <t>Index Period for Inverts and Algae</t>
  </si>
  <si>
    <t>Inverts - RTH</t>
  </si>
  <si>
    <t>Inverts - QMH</t>
  </si>
  <si>
    <t>Algae - RTH</t>
  </si>
  <si>
    <t xml:space="preserve">eco_only </t>
  </si>
  <si>
    <t>No. of Samples Planned</t>
  </si>
  <si>
    <t>Reach A</t>
  </si>
  <si>
    <t>Max 1 digit</t>
  </si>
  <si>
    <t>Primary STAID</t>
  </si>
  <si>
    <t>Field Name</t>
  </si>
  <si>
    <t>Data type</t>
  </si>
  <si>
    <t>Restrictions</t>
  </si>
  <si>
    <t>Field Definition</t>
  </si>
  <si>
    <t>Date</t>
  </si>
  <si>
    <t>mm/dd/yy</t>
  </si>
  <si>
    <t>Text</t>
  </si>
  <si>
    <t>yes or no</t>
  </si>
  <si>
    <t>Continuous streamflow measured</t>
  </si>
  <si>
    <t>Number</t>
  </si>
  <si>
    <t>max 3 digits</t>
  </si>
  <si>
    <t>Ecoregion</t>
  </si>
  <si>
    <t>Elkhorn River at Waterloo, NE</t>
  </si>
  <si>
    <t>Whisky Chitto Creek near Oberlin, LA</t>
  </si>
  <si>
    <t>Sope Creek near Marietta, GA</t>
  </si>
  <si>
    <t xml:space="preserve"> </t>
  </si>
  <si>
    <t>12510500</t>
  </si>
  <si>
    <t>Yakima River at Kiona, WA</t>
  </si>
  <si>
    <t>01170100</t>
  </si>
  <si>
    <t>01184000</t>
  </si>
  <si>
    <t>Connecticut River at Thompsonville, CT</t>
  </si>
  <si>
    <t>01209710</t>
  </si>
  <si>
    <t>Green River near Colrain, MA</t>
  </si>
  <si>
    <t>Norwalk River at Winnipauk,CT</t>
  </si>
  <si>
    <t>01463500</t>
  </si>
  <si>
    <t>Delaware River at Trenton, NJ</t>
  </si>
  <si>
    <t>05451210</t>
  </si>
  <si>
    <t>05465500</t>
  </si>
  <si>
    <t>01349150</t>
  </si>
  <si>
    <t>Canajoharie Creek near Canajoharie, NY</t>
  </si>
  <si>
    <t>04161820</t>
  </si>
  <si>
    <t>04193500</t>
  </si>
  <si>
    <t>05586100</t>
  </si>
  <si>
    <t>Illinois River at Valley City, IL</t>
  </si>
  <si>
    <t>01578310</t>
  </si>
  <si>
    <t>07288650</t>
  </si>
  <si>
    <t>07288955</t>
  </si>
  <si>
    <t>02469762</t>
  </si>
  <si>
    <t>07055646</t>
  </si>
  <si>
    <t>07060710</t>
  </si>
  <si>
    <t>01646580</t>
  </si>
  <si>
    <t>01654000</t>
  </si>
  <si>
    <t>Accotink Creek near Annandale, VA</t>
  </si>
  <si>
    <t>Potomac River at Washington, DC</t>
  </si>
  <si>
    <t>08227000</t>
  </si>
  <si>
    <t>08364000</t>
  </si>
  <si>
    <t>Rio Grande at El Paso, TX</t>
  </si>
  <si>
    <t>11447650</t>
  </si>
  <si>
    <t>Sacramento River a Freeport, CA</t>
  </si>
  <si>
    <t>Cosumnes River at Michigan Bar, CA</t>
  </si>
  <si>
    <t>11274538</t>
  </si>
  <si>
    <t>Orestimba Creek near Crows Landing, CA</t>
  </si>
  <si>
    <t>11303500</t>
  </si>
  <si>
    <t>San Joaquin River near Vernalis, CA</t>
  </si>
  <si>
    <t>02172300</t>
  </si>
  <si>
    <t>McTier Creek near Monetta, SC</t>
  </si>
  <si>
    <t>02175000</t>
  </si>
  <si>
    <t>Edisto River near Givhans, SC</t>
  </si>
  <si>
    <t>Agricultural</t>
  </si>
  <si>
    <t>Site name</t>
  </si>
  <si>
    <t>Contentnea Creek at Hookerton, NC</t>
  </si>
  <si>
    <t>Granger Drain at Granger, WA</t>
  </si>
  <si>
    <t>Zollner Creek near Mt. Angel, OR</t>
  </si>
  <si>
    <t>E Fork Dairy Creek near Meachan Corner, OR</t>
  </si>
  <si>
    <t>South Fork Iowa River near New Providence, IA</t>
  </si>
  <si>
    <t>Iowa River at Wapello, IA</t>
  </si>
  <si>
    <t>Clinton River at Sterling Heights, MI</t>
  </si>
  <si>
    <t>Maumee River at Waterville, OH</t>
  </si>
  <si>
    <t>Bogue Phalia near Leland, MS</t>
  </si>
  <si>
    <t>Yazoo River near Long Lake, MS</t>
  </si>
  <si>
    <t>Buffalo River near Boxley, AR</t>
  </si>
  <si>
    <t>North Sylamore Creek near Fifty Six, AR</t>
  </si>
  <si>
    <t>12056500</t>
  </si>
  <si>
    <t>North Fork Skokomish River near Hdsprt, WA</t>
  </si>
  <si>
    <t>Saguache Creek near Saguache, CO</t>
  </si>
  <si>
    <t>Inv / Algae RTH
(Riffle or Snag)</t>
  </si>
  <si>
    <t>Inv / Algae RTH (Riffle or Snag)</t>
  </si>
  <si>
    <t>SU Annual Comments:  Unusual Sampling Circumstances</t>
  </si>
  <si>
    <t>Brief description of conditions that caused a deviation from the planned sampling for the year</t>
  </si>
  <si>
    <t>Planned number of spike samples</t>
  </si>
  <si>
    <t>Actual number of spike samples collected as of last update (column A)</t>
  </si>
  <si>
    <t>1 or 2 digits</t>
  </si>
  <si>
    <t>Omernik Level III ecoregion (1987, revised 2002)</t>
  </si>
  <si>
    <t>QA Plan Submitted (Fish)</t>
  </si>
  <si>
    <t>Riffle</t>
  </si>
  <si>
    <t>Snag</t>
  </si>
  <si>
    <t>Ouiska (Whisky) Chitto Creek near Oberlin, LA</t>
  </si>
  <si>
    <t>05490500</t>
  </si>
  <si>
    <t>Des Moines River at Keosauqua, IA</t>
  </si>
  <si>
    <t>A</t>
  </si>
  <si>
    <t>B</t>
  </si>
  <si>
    <t>C</t>
  </si>
  <si>
    <t>SH 1632
Chl a</t>
  </si>
  <si>
    <t>TOTAL</t>
  </si>
  <si>
    <t>Depositional</t>
  </si>
  <si>
    <t>Total cost</t>
  </si>
  <si>
    <t>Green River at Stewartville, MA</t>
  </si>
  <si>
    <t>01170095</t>
  </si>
  <si>
    <t>Eco Totals</t>
  </si>
  <si>
    <t>LC 2172
Inverts RTH</t>
  </si>
  <si>
    <t>LC 2176
Inverts QMH</t>
  </si>
  <si>
    <t>'Yes' means Fish QA Plan has been reviewed/updated for the current fiscal year and submitted to Ecological National Synthesis</t>
  </si>
  <si>
    <t>No. samples planned: normally = "No. of Eco Reaches Planned" or zero; blank if this sample type was not part of the overall design that year)</t>
  </si>
  <si>
    <t>dropped08</t>
  </si>
  <si>
    <t>eco_only</t>
  </si>
  <si>
    <t>rotate2</t>
  </si>
  <si>
    <t>urbcore</t>
  </si>
  <si>
    <t>rotate4</t>
  </si>
  <si>
    <t>agcore</t>
  </si>
  <si>
    <t>03374100</t>
  </si>
  <si>
    <t>394340085524601</t>
  </si>
  <si>
    <t>Ecological STAID</t>
  </si>
  <si>
    <t xml:space="preserve"> Ecological Site name</t>
  </si>
  <si>
    <t>White River at Hazleton, IN</t>
  </si>
  <si>
    <t>Sugar Creek at New Palestine, IN</t>
  </si>
  <si>
    <t>14201300</t>
  </si>
  <si>
    <t>14206950</t>
  </si>
  <si>
    <t xml:space="preserve"> TOTAL</t>
  </si>
  <si>
    <t>Fanno Creek at Durham, OR</t>
  </si>
  <si>
    <t>14211720</t>
  </si>
  <si>
    <t>Willamette River at Portland, OR</t>
  </si>
  <si>
    <t>04063700</t>
  </si>
  <si>
    <t>Popple River near Fence, WI</t>
  </si>
  <si>
    <t>06324970</t>
  </si>
  <si>
    <t>06329500</t>
  </si>
  <si>
    <t>Yellowstone River near Sidney, MT</t>
  </si>
  <si>
    <t>Last update</t>
  </si>
  <si>
    <t>Network category</t>
  </si>
  <si>
    <t>Eco-
region</t>
  </si>
  <si>
    <t>Reference</t>
  </si>
  <si>
    <t>Santa Ana River above Seven Oaks Dam, CA</t>
  </si>
  <si>
    <t>Hillibahatchee Creek near Franklin, GA</t>
  </si>
  <si>
    <t>Index Period</t>
  </si>
  <si>
    <t>QA Plan Submitted (Yes/No)</t>
  </si>
  <si>
    <t>Yes or No</t>
  </si>
  <si>
    <t>8 or 15 digits, include leading 0</t>
  </si>
  <si>
    <t>Waites Run near Wardensville, WV</t>
  </si>
  <si>
    <t>Water year for which annual sampling information applies</t>
  </si>
  <si>
    <t>$</t>
  </si>
  <si>
    <t>T, SC, DO, &amp;/or pH</t>
  </si>
  <si>
    <t>Continuous monitoring of Temperature, SC, DO, and/or pH?</t>
  </si>
  <si>
    <t>In-stream probe unit and (if used) on-shore data logger</t>
  </si>
  <si>
    <t>Suspended Sediment Samples</t>
  </si>
  <si>
    <t>Susp. Sed. Totals</t>
  </si>
  <si>
    <t>NWQL Chem Totals</t>
  </si>
  <si>
    <t>NWQL Chem  + S.S. Totals</t>
  </si>
  <si>
    <t>Primary NWIS station identification number for this site.</t>
  </si>
  <si>
    <t>8 or 15 digits, include leading 0.</t>
  </si>
  <si>
    <t>12505450</t>
  </si>
  <si>
    <t>06775900</t>
  </si>
  <si>
    <t>Dismal River near Thedford, NE</t>
  </si>
  <si>
    <t>06800000</t>
  </si>
  <si>
    <t>Maple Creek near Nickerson, NE</t>
  </si>
  <si>
    <t>06805500</t>
  </si>
  <si>
    <t>Platte River at Louisville, NE</t>
  </si>
  <si>
    <t>06800500</t>
  </si>
  <si>
    <t>11074000</t>
  </si>
  <si>
    <t>Santa Ana River below Prado Dam, CA</t>
  </si>
  <si>
    <t>Colorado River near Colorado-Utah state line</t>
  </si>
  <si>
    <t>Little Powder River near Weston, WY</t>
  </si>
  <si>
    <t>Susquehanna River at Conowingo, MD</t>
  </si>
  <si>
    <t>02087580</t>
  </si>
  <si>
    <t>Swift Creek near Apex, NC</t>
  </si>
  <si>
    <t>11335000</t>
  </si>
  <si>
    <t>14205400</t>
  </si>
  <si>
    <t>11049400</t>
  </si>
  <si>
    <t>Daily Streamflow - Gage?</t>
  </si>
  <si>
    <t>QW monitor - Parameters</t>
  </si>
  <si>
    <t>QW monitor - Type</t>
  </si>
  <si>
    <t>QW monitor - Annual NAWQA cost</t>
  </si>
  <si>
    <r>
      <t xml:space="preserve">Gross NAWQA </t>
    </r>
    <r>
      <rPr>
        <sz val="11"/>
        <rFont val="Arial"/>
        <family val="2"/>
      </rPr>
      <t>cost for 1 year of monitoring</t>
    </r>
  </si>
  <si>
    <t>08057200</t>
  </si>
  <si>
    <t>08057410</t>
  </si>
  <si>
    <t>White Rock Creek at Dallas, TX</t>
  </si>
  <si>
    <t>Trinity River below Dallas, TX</t>
  </si>
  <si>
    <t>09163500</t>
  </si>
  <si>
    <t>05331580</t>
  </si>
  <si>
    <t>Rock Creek at Twin Falls, ID</t>
  </si>
  <si>
    <t>Snake River at King Hill, ID</t>
  </si>
  <si>
    <t>08195000</t>
  </si>
  <si>
    <t>06713500</t>
  </si>
  <si>
    <t>Cherry Creek at Denver, CO</t>
  </si>
  <si>
    <t>06754000</t>
  </si>
  <si>
    <t>South Platte River near Kersey, CO</t>
  </si>
  <si>
    <t>Frio River at Concan, TX</t>
  </si>
  <si>
    <t>Mississippi River at Hastings, MN</t>
  </si>
  <si>
    <t>13092747</t>
  </si>
  <si>
    <t>13154500</t>
  </si>
  <si>
    <t>10168000</t>
  </si>
  <si>
    <t>Little Cottonwood Creek at Salt Lake City, UT</t>
  </si>
  <si>
    <t>10171000</t>
  </si>
  <si>
    <t>Jordan River at Salt Lake City, UT</t>
  </si>
  <si>
    <t>10172200</t>
  </si>
  <si>
    <t>Red Butte Creek at Ft Douglas, UT</t>
  </si>
  <si>
    <t>Tombigbee River near Coffeeville, AL</t>
  </si>
  <si>
    <t>Beginning date of 6-week period for sampling to be conducted each year</t>
  </si>
  <si>
    <t>Ending date of 6-week period for sampling to be conducted each year</t>
  </si>
  <si>
    <t>MM/DD/YY</t>
  </si>
  <si>
    <t>Components:</t>
  </si>
  <si>
    <t>Integrator, Agricultural, Urban, Reference, Drinking-water</t>
  </si>
  <si>
    <t>NAWQA site name (generally same as or similar to NWIS station name)</t>
  </si>
  <si>
    <t>Planned</t>
  </si>
  <si>
    <t>Collected</t>
  </si>
  <si>
    <t>Planned blanks</t>
  </si>
  <si>
    <t>Collected blanks</t>
  </si>
  <si>
    <t>Planned reps</t>
  </si>
  <si>
    <t>Collected  reps</t>
  </si>
  <si>
    <t>Planned  blanks</t>
  </si>
  <si>
    <t>Collected reps</t>
  </si>
  <si>
    <t>Habitat</t>
  </si>
  <si>
    <t>Fish</t>
  </si>
  <si>
    <t>Planned spikes</t>
  </si>
  <si>
    <t>Collected spikes</t>
  </si>
  <si>
    <t>Planned (plus alkalinity)</t>
  </si>
  <si>
    <t>Collected (plus alkalinity)</t>
  </si>
  <si>
    <t>Urban</t>
  </si>
  <si>
    <t>08014500</t>
  </si>
  <si>
    <t>02335870</t>
  </si>
  <si>
    <t>02338523</t>
  </si>
  <si>
    <t>02089500</t>
  </si>
  <si>
    <t>Neuse River at Kinston, NC</t>
  </si>
  <si>
    <t>02091500</t>
  </si>
  <si>
    <t>09471000</t>
  </si>
  <si>
    <t>San Pedro River at Charleston, AZ</t>
  </si>
  <si>
    <t>09505800</t>
  </si>
  <si>
    <t>West Clear Creek near Camp Verde, AZ</t>
  </si>
  <si>
    <t>01610400</t>
  </si>
  <si>
    <t>Site group</t>
  </si>
  <si>
    <t>Redesigned Cycle II site category</t>
  </si>
  <si>
    <t>Integrator, Agricultural, Urban, Reference</t>
  </si>
  <si>
    <t>Brief description of conditions (if any)  that caused a deviation from the planned sampling for the year</t>
  </si>
  <si>
    <t>STATION ID</t>
  </si>
  <si>
    <t>PROPOSED COST CENTER TO DO SAMPLING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</si>
  <si>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</si>
  <si>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</si>
  <si>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</si>
  <si>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</si>
  <si>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</si>
  <si>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</si>
  <si>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</si>
  <si>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</si>
  <si>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</si>
  <si>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</si>
  <si>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</si>
  <si>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</si>
  <si>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East Hartford, CT</t>
  </si>
  <si>
    <t>Troy, NY</t>
  </si>
  <si>
    <t>Baltimore, MD</t>
  </si>
  <si>
    <t>Atlanta, GA</t>
  </si>
  <si>
    <t>Raleigh, NC</t>
  </si>
  <si>
    <t>Tallahassee, FL</t>
  </si>
  <si>
    <t>Montgomery, AL</t>
  </si>
  <si>
    <t>Columbia, SC</t>
  </si>
  <si>
    <t>Iowa City, IA</t>
  </si>
  <si>
    <t>Columbus, OH</t>
  </si>
  <si>
    <t>Urbana, IL</t>
  </si>
  <si>
    <t>Mounds View, MN</t>
  </si>
  <si>
    <t>Indianapolis, IN</t>
  </si>
  <si>
    <t>Lincoln, NE</t>
  </si>
  <si>
    <t>Cheyenne, WY</t>
  </si>
  <si>
    <t>Baton Rouge, LA</t>
  </si>
  <si>
    <t>Jackson, MS</t>
  </si>
  <si>
    <t>Little Rock, AR</t>
  </si>
  <si>
    <t>Austin, TX</t>
  </si>
  <si>
    <t>Tucson, AZ</t>
  </si>
  <si>
    <t>West Valley City, UT</t>
  </si>
  <si>
    <t>Carson City, NV</t>
  </si>
  <si>
    <t>Albuquerque, NM</t>
  </si>
  <si>
    <t>Tacoma, WA</t>
  </si>
  <si>
    <t>Boise, ID</t>
  </si>
  <si>
    <t>Portland, OR</t>
  </si>
  <si>
    <t>East Fork Dairy Creek near Meachan Corner, OR</t>
  </si>
  <si>
    <t>Sacramento, CA</t>
  </si>
  <si>
    <t>Sacramento River at Freeport, CA</t>
  </si>
  <si>
    <t xml:space="preserve">Planned number of blank samples </t>
  </si>
  <si>
    <t>Ouiska (Whiskey) Chitto Creek near Oberlin, LA</t>
  </si>
  <si>
    <t>Total NWQL</t>
  </si>
  <si>
    <t>All lab costs</t>
  </si>
  <si>
    <t>10350340</t>
  </si>
  <si>
    <t>Truckee River at Tracy, NV</t>
  </si>
  <si>
    <t>Major Ions (schedules 998/1201)</t>
  </si>
  <si>
    <t>05082500</t>
  </si>
  <si>
    <t>Red River of the North at Grand Forks, ND</t>
  </si>
  <si>
    <t>06892350</t>
  </si>
  <si>
    <t>Kansas River at DeSoto, KS</t>
  </si>
  <si>
    <t>07144100</t>
  </si>
  <si>
    <t>07241550</t>
  </si>
  <si>
    <t>North Canadian River near Harrah, OK</t>
  </si>
  <si>
    <t>09380000</t>
  </si>
  <si>
    <t>Colorado River at Lees Ferry, AZ</t>
  </si>
  <si>
    <t>CT</t>
  </si>
  <si>
    <t>NJ</t>
  </si>
  <si>
    <t>NY</t>
  </si>
  <si>
    <t>MD</t>
  </si>
  <si>
    <t>GA</t>
  </si>
  <si>
    <t>NC</t>
  </si>
  <si>
    <t>AL</t>
  </si>
  <si>
    <t>SC</t>
  </si>
  <si>
    <t>IA</t>
  </si>
  <si>
    <t>MI</t>
  </si>
  <si>
    <t>OH</t>
  </si>
  <si>
    <t>IL</t>
  </si>
  <si>
    <t>MN</t>
  </si>
  <si>
    <t>IN</t>
  </si>
  <si>
    <t>WI</t>
  </si>
  <si>
    <t>NE</t>
  </si>
  <si>
    <t>CO</t>
  </si>
  <si>
    <t>WY</t>
  </si>
  <si>
    <t>LA</t>
  </si>
  <si>
    <t>AR</t>
  </si>
  <si>
    <t>TX</t>
  </si>
  <si>
    <t>AZ</t>
  </si>
  <si>
    <t>UT</t>
  </si>
  <si>
    <t>NV</t>
  </si>
  <si>
    <t>CA</t>
  </si>
  <si>
    <t>OR</t>
  </si>
  <si>
    <t>ID</t>
  </si>
  <si>
    <t>WA</t>
  </si>
  <si>
    <t>NM</t>
  </si>
  <si>
    <t>KS</t>
  </si>
  <si>
    <t>OK</t>
  </si>
  <si>
    <t>ND</t>
  </si>
  <si>
    <t>Agriculture</t>
  </si>
  <si>
    <t>SH 998/1201
Major Ion Samples</t>
  </si>
  <si>
    <t>WSC sum</t>
  </si>
  <si>
    <t>MS</t>
  </si>
  <si>
    <t>NMN</t>
  </si>
  <si>
    <t>Hudson River near Poughkeepsie, NY</t>
  </si>
  <si>
    <t>01372043</t>
  </si>
  <si>
    <t>NMN/ rotate4</t>
  </si>
  <si>
    <t>NASQAN</t>
  </si>
  <si>
    <t>agcore/NASQAN</t>
  </si>
  <si>
    <t>NAWQA</t>
  </si>
  <si>
    <t>Altamaha River at Everett City, GA</t>
  </si>
  <si>
    <t>02226160</t>
  </si>
  <si>
    <t>FL</t>
  </si>
  <si>
    <t>Apalachicola River near Sumatra, FL</t>
  </si>
  <si>
    <t>02359170</t>
  </si>
  <si>
    <t>KY</t>
  </si>
  <si>
    <t>03303280</t>
  </si>
  <si>
    <t>Ohio River at Cannelton Dam at Cannelton, IN</t>
  </si>
  <si>
    <t>Wabash River at New Harmony, IN</t>
  </si>
  <si>
    <t>Tennessee River at Highway 60 near Paducah, KY</t>
  </si>
  <si>
    <t>Ohio River at Dam 53 near Grand Chain, IL</t>
  </si>
  <si>
    <t>03612500</t>
  </si>
  <si>
    <t>03609750</t>
  </si>
  <si>
    <t>03378500</t>
  </si>
  <si>
    <t>St. Lawrence River at Cornwall, Ontario</t>
  </si>
  <si>
    <t>05420500</t>
  </si>
  <si>
    <t>Mississippi River at Clinton, IA</t>
  </si>
  <si>
    <t>rotate 4/NASQAN</t>
  </si>
  <si>
    <t>Mississippi River Below Grafton, IL</t>
  </si>
  <si>
    <t>05587455</t>
  </si>
  <si>
    <t>MO</t>
  </si>
  <si>
    <t>Missouri River at Hermann, MO</t>
  </si>
  <si>
    <t>06934500</t>
  </si>
  <si>
    <t>Mississippi River at Thebes, IL</t>
  </si>
  <si>
    <t>07022000</t>
  </si>
  <si>
    <t>Arkansas River at Terry L&amp;D below Little Rock, AR</t>
  </si>
  <si>
    <t>07263620</t>
  </si>
  <si>
    <t>Mississippi River above Vicksburg, MS</t>
  </si>
  <si>
    <t>322023090544500</t>
  </si>
  <si>
    <t>Mississippi River at Baton Rouge, LA</t>
  </si>
  <si>
    <t>07374000</t>
  </si>
  <si>
    <t>07374525</t>
  </si>
  <si>
    <t>07381495</t>
  </si>
  <si>
    <t>07381590</t>
  </si>
  <si>
    <t>Mississippi River at Belle Chasse, LA</t>
  </si>
  <si>
    <t>Atchafalaya River at Melville, LA</t>
  </si>
  <si>
    <t>Wax Lake Outlet at Calumet, LA</t>
  </si>
  <si>
    <t>07381600</t>
  </si>
  <si>
    <t>Lower Atchafalaya River at Morgan City, LA</t>
  </si>
  <si>
    <t>08116650</t>
  </si>
  <si>
    <t>Brazos River near Rosharon, TX</t>
  </si>
  <si>
    <t>agcore/NAWQA</t>
  </si>
  <si>
    <t>Rio Grande near Brownsville, TX</t>
  </si>
  <si>
    <t>08475000</t>
  </si>
  <si>
    <t>09522000</t>
  </si>
  <si>
    <t>Colorado River at NIB</t>
  </si>
  <si>
    <t>rotate4/NASQAN</t>
  </si>
  <si>
    <t>Columbia River near Beaver Army Terminal, OR</t>
  </si>
  <si>
    <t>14246900</t>
  </si>
  <si>
    <t>AK</t>
  </si>
  <si>
    <t>15565447</t>
  </si>
  <si>
    <t>Yukon River at Pilot Station, AK</t>
  </si>
  <si>
    <t>rotate4/HBN</t>
  </si>
  <si>
    <t>Last Update</t>
  </si>
  <si>
    <t>Cycle 2 
Site Type</t>
  </si>
  <si>
    <t>Cycle 3 
Site Type</t>
  </si>
  <si>
    <t>Station Name</t>
  </si>
  <si>
    <t>Potomac River at Chain Bridge at Washington, DC</t>
  </si>
  <si>
    <t>St. Lawrence River at Cornwall, Ontario, near Massena, NY</t>
  </si>
  <si>
    <t>Missouri River at Omaha, NE</t>
  </si>
  <si>
    <t>Arkansas River at David D Terry Lock and Dam below Little Rock, AR</t>
  </si>
  <si>
    <t>Yazoo River below Steele Bayou near Long Lake, MS</t>
  </si>
  <si>
    <t>Mississippi River near St. Francisville, LA</t>
  </si>
  <si>
    <t>Colorado River at NIB, above Morelos Dam, AZ</t>
  </si>
  <si>
    <t>04264331</t>
  </si>
  <si>
    <t>06610000</t>
  </si>
  <si>
    <t>07373420</t>
  </si>
  <si>
    <t>Rolla, MO</t>
  </si>
  <si>
    <t>Anchorage, AK</t>
  </si>
  <si>
    <t>Lawrence, KS</t>
  </si>
  <si>
    <t>Oklahoma City, OK</t>
  </si>
  <si>
    <t>N/A</t>
  </si>
  <si>
    <t>ACT site</t>
  </si>
  <si>
    <t>Suspended Sediment (conc. + sand/fine)</t>
  </si>
  <si>
    <t>Pesticides (schedule 2437)</t>
  </si>
  <si>
    <t>No fish collected at this site</t>
  </si>
  <si>
    <t>No fish collected at this site (only fish present are those stocked by the State).</t>
  </si>
  <si>
    <t>Sampling plan shown for the Fiscal Years in which samples are collected (i.e., Fall 2012 = FY2013)</t>
  </si>
  <si>
    <t>Reach Sampled (Primary Reach)</t>
  </si>
  <si>
    <t>Date Com-pleted (MM/DD/YY)</t>
  </si>
  <si>
    <t>SH2437 Pesticide Samples</t>
  </si>
  <si>
    <t>SH2437 Pesticide Blanks</t>
  </si>
  <si>
    <t xml:space="preserve">
Algae RTH</t>
  </si>
  <si>
    <t>Trenton, NJ</t>
  </si>
  <si>
    <t>Grand Forks, ND</t>
  </si>
  <si>
    <t>Lakewood, CO</t>
  </si>
  <si>
    <t>Little Arkansas River near Sedgwick, KS</t>
  </si>
  <si>
    <t>Southern Atchafalaya River at Morgan City, LA</t>
  </si>
  <si>
    <t>The Woodlands, TX</t>
  </si>
  <si>
    <t>San Antonio, TX</t>
  </si>
  <si>
    <t>Yuma, AZ</t>
  </si>
  <si>
    <t>Red Butte Creek at Fort Douglas, UT</t>
  </si>
  <si>
    <t>San Diego, CA</t>
  </si>
  <si>
    <t>Pest samples only collected June, July, August</t>
  </si>
  <si>
    <t>Murray, KY</t>
  </si>
  <si>
    <t>Rinelander, WI</t>
  </si>
  <si>
    <t>Lansing, MI</t>
  </si>
  <si>
    <t>Council Bluffs, IA</t>
  </si>
  <si>
    <t>Grand Junction, CO</t>
  </si>
  <si>
    <t>Flagstaff, AZ</t>
  </si>
  <si>
    <t>Kennewick, WA</t>
  </si>
  <si>
    <t>Comments</t>
  </si>
  <si>
    <t>Science Center (SC) Collecting Samples</t>
  </si>
  <si>
    <t>SC Collecting Samples</t>
  </si>
  <si>
    <t>2 character Science Center</t>
  </si>
  <si>
    <t>NWIS station identification number for ecological sampling location.</t>
  </si>
  <si>
    <t>NAWQA site name for ecological sampling location</t>
  </si>
  <si>
    <t>Cycle 2 Site Type</t>
  </si>
  <si>
    <t>Cycle 3 Site Type</t>
  </si>
  <si>
    <t>rotate2, rotate4, or eco_only</t>
  </si>
  <si>
    <t>Fiscal/Water year for which annual sampling information applies</t>
  </si>
  <si>
    <t>1 character</t>
  </si>
  <si>
    <t>Letter designation of the primary sampling reach (typically, A, B, or C)</t>
  </si>
  <si>
    <t>Riffle, Snag, Depositional</t>
  </si>
  <si>
    <t>Targeted habitat (typically, Riffle or Snag) for collection of invertebrate and algae samples</t>
  </si>
  <si>
    <r>
      <t>Inverts and Algae</t>
    </r>
    <r>
      <rPr>
        <sz val="11"/>
        <rFont val="Arial"/>
        <family val="2"/>
      </rPr>
      <t xml:space="preserve"> -- Invertebrates - RTH
                                     Invertebrates - QMH
                                    Algae - RTH
                                    Algae - Chl a / Biomass
</t>
    </r>
    <r>
      <rPr>
        <b/>
        <sz val="11"/>
        <rFont val="Arial"/>
        <family val="2"/>
      </rPr>
      <t>Fish
Habitat</t>
    </r>
  </si>
  <si>
    <t>Index Period - Start Date</t>
  </si>
  <si>
    <t>Index Period - End Date</t>
  </si>
  <si>
    <t>DD-MMM</t>
  </si>
  <si>
    <t>Date Completed - (MM/DD/YY)</t>
  </si>
  <si>
    <t>Actual date that sample was collected</t>
  </si>
  <si>
    <t>NFSN Eco Sampling</t>
  </si>
  <si>
    <t>Algae - Chl a / Biomass</t>
  </si>
  <si>
    <t>End Date</t>
  </si>
  <si>
    <t>Start Date</t>
  </si>
  <si>
    <t>NSFN Chem Sampling</t>
  </si>
  <si>
    <t>Constituents, by group:</t>
  </si>
  <si>
    <t>Nutrients (schedules 2430/2431/2432)</t>
  </si>
  <si>
    <t>Isotope samples (Ty Coplen)</t>
  </si>
  <si>
    <t>DOC fractionation samples 
(George Aiken)</t>
  </si>
  <si>
    <t>DNA samples
(Byron Crump)</t>
  </si>
  <si>
    <t xml:space="preserve">Suspended Sediment
Major Ions
Nutrients
Pesticides (schedule 2437)   
</t>
  </si>
  <si>
    <t>05288705</t>
  </si>
  <si>
    <t>Shingle Creek at Minneapolis, MN</t>
  </si>
  <si>
    <t>NUMBER OF SAMPLING TRIPS</t>
  </si>
  <si>
    <t>Truckee River near Tracy, NV</t>
  </si>
  <si>
    <t>Sampling Comments</t>
  </si>
  <si>
    <t>During most trips, they will not have isokinetic conditions, will collect by multiple verticals, will use glass carboy for pesticde sample</t>
  </si>
  <si>
    <t>Large Inland River</t>
  </si>
  <si>
    <t>Planned blanks (IBW)</t>
  </si>
  <si>
    <t>SH 998/1201
Major Ions
Blanks</t>
  </si>
  <si>
    <t>SH 2430/31/32
Nutrients Samples</t>
  </si>
  <si>
    <t>Daily Streamflow - Gross annual  NAWQA cost</t>
  </si>
  <si>
    <t>NAWQA share of Gross cost for streamflow gage maintanance plus record compilation, review and publication</t>
  </si>
  <si>
    <t xml:space="preserve"> Nutrient Blanks</t>
  </si>
  <si>
    <t>Merced River at Happy Isles Bridge nr Yosemite, CA</t>
  </si>
  <si>
    <t>CA reference site switched to Merced R nr Yosemite beginning FY14</t>
  </si>
  <si>
    <t>Cycle 3
Network Code</t>
  </si>
  <si>
    <t>nfsnlir</t>
  </si>
  <si>
    <t>nfsnref</t>
  </si>
  <si>
    <t>nfsnag</t>
  </si>
  <si>
    <t>nfsnurb</t>
  </si>
  <si>
    <t>nfsncoast</t>
  </si>
  <si>
    <t>Coastal River</t>
  </si>
  <si>
    <t>Water Year</t>
  </si>
  <si>
    <t>Nutrient blanks</t>
  </si>
  <si>
    <t>Use IBW for the following analytes</t>
  </si>
  <si>
    <t>Use OBW for the following analytes:</t>
  </si>
  <si>
    <t>Particulate Organic carbon (TPCN)</t>
  </si>
  <si>
    <t>Dissolved Organic carbon (DOC)</t>
  </si>
  <si>
    <t>Particulate inorganic carbon (TPCN)</t>
  </si>
  <si>
    <t>Total particulate carbon (TPCN)</t>
  </si>
  <si>
    <t>Total particulate nitrogen (TPCN)</t>
  </si>
  <si>
    <t>Lab code</t>
  </si>
  <si>
    <t>Analyte</t>
  </si>
  <si>
    <t>Dissolved Inorganic carbon (DIC)</t>
  </si>
  <si>
    <t>UV -254 nm (UAS)</t>
  </si>
  <si>
    <t>UV -280 nm (UAS)</t>
  </si>
  <si>
    <t>UV -412 nm (UAS)</t>
  </si>
  <si>
    <t>nitrogen, ammonia + organic nitrogen (WCA)</t>
  </si>
  <si>
    <t>Dissolved Nitrogen, ammonia as N (FCC)</t>
  </si>
  <si>
    <t>Dissolved nitrogen, nitrite (FCC)</t>
  </si>
  <si>
    <t>Dissolved nitrogen, nitrite + nitrate (FCC)</t>
  </si>
  <si>
    <t>Dissolved Phosphorus (FCC)</t>
  </si>
  <si>
    <t>Phosphorus (WCA)</t>
  </si>
  <si>
    <t>Dissolved phosphorus, phosphate, ortho (FCC)</t>
  </si>
  <si>
    <t>Total nitrogen (NH3+NO2+NO3+Organic), filtered (FCC)</t>
  </si>
  <si>
    <t>Dissolved nitrogen, ammonia + organic nitrogen (FCC)</t>
  </si>
  <si>
    <t>Tritium 
(Megan Young)</t>
  </si>
  <si>
    <t>Nutrient blanks 
 (Inorganic analytes)*</t>
  </si>
  <si>
    <t>Nutrient blanks
 (Organic analytes)*</t>
  </si>
  <si>
    <t>Outside IP</t>
  </si>
  <si>
    <t>IP Check</t>
  </si>
  <si>
    <t xml:space="preserve">WSC Ecology contact </t>
  </si>
  <si>
    <t>Fish QA Plan</t>
  </si>
  <si>
    <t>Nick Paretti</t>
  </si>
  <si>
    <t>Yes</t>
  </si>
  <si>
    <t>Billy Justus</t>
  </si>
  <si>
    <t>Jason May</t>
  </si>
  <si>
    <t>11264500</t>
  </si>
  <si>
    <t>Bob Zuellig</t>
  </si>
  <si>
    <t>Karen Beaulieu</t>
  </si>
  <si>
    <t>Jeff Riley</t>
  </si>
  <si>
    <t>Dorene MacCoy</t>
  </si>
  <si>
    <t>Edward Dobrowolski</t>
  </si>
  <si>
    <t>Jason McVay</t>
  </si>
  <si>
    <t>Scott Mize</t>
  </si>
  <si>
    <t>Robin Brightbill</t>
  </si>
  <si>
    <t>Kathy Lee</t>
  </si>
  <si>
    <t>Jeannie Barlow</t>
  </si>
  <si>
    <t>Jason Alexander</t>
  </si>
  <si>
    <t>Karen Murray</t>
  </si>
  <si>
    <t>Michelle Moorman</t>
  </si>
  <si>
    <t>Stephanie Janosy</t>
  </si>
  <si>
    <t>Jennifer Moarce</t>
  </si>
  <si>
    <t>NO</t>
  </si>
  <si>
    <t>Bruce Moring</t>
  </si>
  <si>
    <t>Anne Brasher</t>
  </si>
  <si>
    <t>Bob Black</t>
  </si>
  <si>
    <t>Barb Eikenberry</t>
  </si>
  <si>
    <t>Peter Wright</t>
  </si>
  <si>
    <r>
      <t xml:space="preserve">Date Com-pleted </t>
    </r>
    <r>
      <rPr>
        <b/>
        <sz val="9"/>
        <color rgb="FF000000"/>
        <rFont val="Arial"/>
        <family val="2"/>
      </rPr>
      <t>(MM/DD/YY)</t>
    </r>
  </si>
  <si>
    <t>if flows warrant, we will try (but can't guarantee) to provide funding for additional samples</t>
  </si>
  <si>
    <t>1983 or 2331</t>
  </si>
  <si>
    <t>1984 or 2333</t>
  </si>
  <si>
    <t>3156 or 3157</t>
  </si>
  <si>
    <t>co-op site; will use S86, S1630, and S1904 in place of S2431; DNA sampling cancelled</t>
  </si>
  <si>
    <t>Reference-dropped 2013</t>
  </si>
  <si>
    <t>not required but Ty Coplen willing to get isotope samples</t>
  </si>
  <si>
    <t>13056500</t>
  </si>
  <si>
    <t>Henrys Fork near Rexburg, ID</t>
  </si>
  <si>
    <t>02338000</t>
  </si>
  <si>
    <t>Chattahoochee River near Whitesburg, GA</t>
  </si>
  <si>
    <t>Potomac River at Little Falls Pumping Station near Washington, DC</t>
  </si>
  <si>
    <t>Ohio River at Olmstead, IL</t>
  </si>
  <si>
    <t>Illinois River at Florence</t>
  </si>
  <si>
    <t>Mississippi River at Cape Girardeau, MO</t>
  </si>
  <si>
    <t>Mississippi River at Vicksburg, MS</t>
  </si>
  <si>
    <t>Station ID</t>
  </si>
  <si>
    <t>Monitor type</t>
  </si>
  <si>
    <t>Nitrate</t>
  </si>
  <si>
    <t>Temperature</t>
  </si>
  <si>
    <t>Andrews Creek near Mazama, WA</t>
  </si>
  <si>
    <t>Big Thompson River Bl Moraine Park Nr Estes Park, CO</t>
  </si>
  <si>
    <t>Kahakuloa Stream near Honokohau, Maui, HI</t>
  </si>
  <si>
    <t>Kawishiwi River near Ely, MN</t>
  </si>
  <si>
    <t>Kings Creek near Manhattan, KS</t>
  </si>
  <si>
    <t>Little River above Townsend, TN</t>
  </si>
  <si>
    <t>Lookout Creek near Blue River, OR</t>
  </si>
  <si>
    <t>Marble Fork Kaweah River at Tokopah Falls near Kaweah, CA</t>
  </si>
  <si>
    <t>McDonalds Branch in Byrne State Forest, NJ</t>
  </si>
  <si>
    <t>Mogollon Creek near Cliff, NM</t>
  </si>
  <si>
    <t>Neversink River near Claryville, NY</t>
  </si>
  <si>
    <t>Pine Creek abv Fremont Lake WY</t>
  </si>
  <si>
    <t>Sagehen Creek near Truckee, CA</t>
  </si>
  <si>
    <t>Swiftcurrent Creek above Swiftcurrent Lake at Many Glacier, MT</t>
  </si>
  <si>
    <t>Talkeetna River near Talkeetna, AK</t>
  </si>
  <si>
    <t>Vallecito Creek near Bayfield, CO</t>
  </si>
  <si>
    <t>Wild River at Gilead, Maine</t>
  </si>
  <si>
    <t>Young Womans Creek near Renova, PA</t>
  </si>
  <si>
    <t>Cypress Crk at Janice, MS</t>
  </si>
  <si>
    <t>North Fork Skokomish River near Hoodsport, WA</t>
  </si>
  <si>
    <t>Glyphosate (Kansas Lab)</t>
  </si>
  <si>
    <t xml:space="preserve">S998 replaced with S2593 for OR WSC sampling: adds chromium, copper, nickel, and zinc, </t>
  </si>
  <si>
    <t>03612600</t>
  </si>
  <si>
    <t>Ohio River at Olmsted</t>
  </si>
  <si>
    <t>Minam R. at Minam, OR</t>
  </si>
  <si>
    <t>Wet Bottom Crk near Childs, AZ</t>
  </si>
  <si>
    <t>also PNSQA site</t>
  </si>
  <si>
    <t>02428401</t>
  </si>
  <si>
    <t>Alabama R. below Claib. L&amp;D near Monoeville, AL</t>
  </si>
  <si>
    <t>NUMBER OF SAMPLE TRIPS IN 2016</t>
  </si>
  <si>
    <t>no temp monitor</t>
  </si>
  <si>
    <t>South Twin River nr Round Mountain, NV</t>
  </si>
  <si>
    <t xml:space="preserve">streamgage run by CO Div. of Water Resources </t>
  </si>
  <si>
    <t>Sopchoppy River near Sopchoppy, FL</t>
  </si>
  <si>
    <t>Rio Mora near Tererro, NM</t>
  </si>
  <si>
    <t>LCGY Glyphosate Samples</t>
  </si>
  <si>
    <t>LCGY Glyphosate Blanks</t>
  </si>
  <si>
    <t>if flows warrant, we will try to provide funding for samples</t>
  </si>
  <si>
    <t>CT (NENG)</t>
  </si>
  <si>
    <t>CT(NENG)</t>
  </si>
  <si>
    <t>Alabama R. at Claiborne, AL</t>
  </si>
  <si>
    <t>02429500</t>
  </si>
  <si>
    <t>Reference-dropped 2016</t>
  </si>
  <si>
    <t>Planned blanks
(IBW)</t>
  </si>
  <si>
    <t>Site will be sampling by the HBN program only, beginning in FY16</t>
  </si>
  <si>
    <t>Reference-dropped 2016
see comments</t>
  </si>
  <si>
    <t>Joe Beman</t>
  </si>
  <si>
    <t>Parameter Group</t>
  </si>
  <si>
    <t>Lab Code</t>
  </si>
  <si>
    <t>Parameter Code</t>
  </si>
  <si>
    <t>Collection Method</t>
  </si>
  <si>
    <t>FIELD AND DISSOLVED - ALL SITES (except speciated Aluminum)</t>
  </si>
  <si>
    <t>Field measurements</t>
  </si>
  <si>
    <t>Air temperature</t>
  </si>
  <si>
    <t>00020</t>
  </si>
  <si>
    <t>Water temperature</t>
  </si>
  <si>
    <t>00010</t>
  </si>
  <si>
    <t>Major Ions</t>
  </si>
  <si>
    <t>pH, laboratory</t>
  </si>
  <si>
    <t>00408</t>
  </si>
  <si>
    <t>Centroid/grab</t>
  </si>
  <si>
    <t>Specific conductance, laboratory</t>
  </si>
  <si>
    <t>Alkalinity, inflection point, laboratory</t>
  </si>
  <si>
    <t>ICP-AES setup</t>
  </si>
  <si>
    <t>Calcium</t>
  </si>
  <si>
    <t>Chloride</t>
  </si>
  <si>
    <t>Fluoride</t>
  </si>
  <si>
    <t>Magnesium</t>
  </si>
  <si>
    <t>Potassium</t>
  </si>
  <si>
    <t>Residue, 180 degrees Celsius (TDS)</t>
  </si>
  <si>
    <t>Silica</t>
  </si>
  <si>
    <t>Sodium</t>
  </si>
  <si>
    <t>Sulfate</t>
  </si>
  <si>
    <t>Metals</t>
  </si>
  <si>
    <t>Total Aluminum</t>
  </si>
  <si>
    <t>01105</t>
  </si>
  <si>
    <t>Total Monomeric Aluminum</t>
  </si>
  <si>
    <t>Total Organic Monomeric Aluminum</t>
  </si>
  <si>
    <t>Dissolved Aluminum</t>
  </si>
  <si>
    <t>01106</t>
  </si>
  <si>
    <t>Nutrients and Carbon</t>
  </si>
  <si>
    <t>Dissolved Nitrite</t>
  </si>
  <si>
    <t>Dissolved Nitrite + Nitrate</t>
  </si>
  <si>
    <t>Total Dissolved N (NH3+NO2+NO3+Organic)</t>
  </si>
  <si>
    <t>Dissolved Ammonia</t>
  </si>
  <si>
    <t>00608</t>
  </si>
  <si>
    <t>Dissolved ortho phosphate</t>
  </si>
  <si>
    <t>Dissolved Organic Carbon</t>
  </si>
  <si>
    <t>only measured at select HBN sites in NE, analyzed at NY WSC</t>
  </si>
  <si>
    <t>FY16 prices</t>
  </si>
  <si>
    <t>QW sampling to continue under the HBN program only</t>
  </si>
  <si>
    <t>SH2649</t>
  </si>
  <si>
    <t>SH2648</t>
  </si>
  <si>
    <t>Major Ions at Reference Sites (schedule 2648)
see 'reference site schedule' tab for analyte list</t>
  </si>
  <si>
    <t>Nutrients at Reference sites (schedule 2649)
see 'reference site schedule' tab for analyte list</t>
  </si>
  <si>
    <t>SH2649
Reference
Nutrients Samples</t>
  </si>
  <si>
    <t>SH2649 Reference Nutrient Blanks</t>
  </si>
  <si>
    <t>SH2648
Reference
Major Ion Samples</t>
  </si>
  <si>
    <t>SH2648 Reference
Major Ions
Blanks</t>
  </si>
  <si>
    <t>OBW or IBW may be used for the following analyte:</t>
  </si>
  <si>
    <t>Major Ion (SH2648) and Nutrient (SH2649) blanks at reference sites</t>
  </si>
  <si>
    <t>Use IBW for all analytes</t>
  </si>
  <si>
    <t>2016</t>
  </si>
  <si>
    <t xml:space="preserve">Collected </t>
  </si>
  <si>
    <t>Pine Creek above Fremont Lake WY</t>
  </si>
  <si>
    <t>Merced River above Happy Isles Bridge near Yosemite, CA</t>
  </si>
  <si>
    <t>HBN sites</t>
  </si>
  <si>
    <t>ME</t>
  </si>
  <si>
    <t>PA</t>
  </si>
  <si>
    <t>TN</t>
  </si>
  <si>
    <t>MT</t>
  </si>
  <si>
    <t>SUM</t>
  </si>
  <si>
    <t>Big Thompson River below Moraine Park Nr Estes Park, CO</t>
  </si>
  <si>
    <t>Melissa Riskin</t>
  </si>
  <si>
    <t>Rodney Knight</t>
  </si>
  <si>
    <t>Nancy Bauch</t>
  </si>
  <si>
    <t>Jennifer Morace</t>
  </si>
  <si>
    <t xml:space="preserve">Cycle 3 
Program 
(through FY15)
</t>
  </si>
  <si>
    <t>01545600</t>
  </si>
  <si>
    <t>HBN</t>
  </si>
  <si>
    <t>01054200</t>
  </si>
  <si>
    <t>01435000</t>
  </si>
  <si>
    <t>01466500</t>
  </si>
  <si>
    <t>02327100</t>
  </si>
  <si>
    <t>Sopchoppy River near Sopchoppy, FLA</t>
  </si>
  <si>
    <t>03497300</t>
  </si>
  <si>
    <t>05124480</t>
  </si>
  <si>
    <t>05014300</t>
  </si>
  <si>
    <t>09196500</t>
  </si>
  <si>
    <t>14161500</t>
  </si>
  <si>
    <t>12447390</t>
  </si>
  <si>
    <t>09352900</t>
  </si>
  <si>
    <t>402114105350101</t>
  </si>
  <si>
    <t>16618000</t>
  </si>
  <si>
    <t>15292700</t>
  </si>
  <si>
    <t>10343500</t>
  </si>
  <si>
    <t>11206800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</si>
</sst>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mmmm\ d\,\ yyyy"/>
    <numFmt numFmtId="166" formatCode="m/d/yy"/>
    <numFmt numFmtId="167" formatCode="&quot;$&quot;#,##0.00"/>
    <numFmt numFmtId="168" formatCode="m/d/yy;@"/>
    <numFmt numFmtId="169" formatCode="00000000"/>
    <numFmt numFmtId="170" formatCode="0000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sz val="11"/>
      <color indexed="8"/>
      <name val="Times"/>
    </font>
    <font>
      <sz val="12"/>
      <color indexed="8"/>
      <name val="Times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9C0006"/>
      <name val="Calibri"/>
      <family val="2"/>
      <scheme val="minor"/>
    </font>
    <font>
      <b/>
      <sz val="12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222222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99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10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double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24994659260841701"/>
      </left>
      <right/>
      <top/>
      <bottom/>
      <diagonal/>
    </border>
  </borders>
  <cellStyleXfs count="11824">
    <xf numFmtId="0" fontId="0" fillId="0" borderId="0"/>
    <xf numFmtId="0" fontId="20" fillId="10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1" fillId="29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1" fillId="33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37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1" fillId="41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1" fillId="45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1" fillId="49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1" fillId="26" borderId="0" applyNumberFormat="0" applyBorder="0" applyAlignment="0" applyProtection="0"/>
    <xf numFmtId="0" fontId="43" fillId="65" borderId="0" applyNumberFormat="0" applyBorder="0" applyAlignment="0" applyProtection="0"/>
    <xf numFmtId="0" fontId="41" fillId="30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6" borderId="0" applyNumberFormat="0" applyBorder="0" applyAlignment="0" applyProtection="0"/>
    <xf numFmtId="0" fontId="43" fillId="66" borderId="0" applyNumberFormat="0" applyBorder="0" applyAlignment="0" applyProtection="0"/>
    <xf numFmtId="0" fontId="43" fillId="66" borderId="0" applyNumberFormat="0" applyBorder="0" applyAlignment="0" applyProtection="0"/>
    <xf numFmtId="0" fontId="41" fillId="34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1" fillId="38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1" fillId="42" borderId="0" applyNumberFormat="0" applyBorder="0" applyAlignment="0" applyProtection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41" fillId="4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20" fillId="10" borderId="0" applyNumberFormat="0" applyBorder="0" applyAlignment="0" applyProtection="0"/>
    <xf numFmtId="0" fontId="45" fillId="68" borderId="47" applyNumberFormat="0" applyAlignment="0" applyProtection="0"/>
    <xf numFmtId="0" fontId="36" fillId="23" borderId="41" applyNumberFormat="0" applyAlignment="0" applyProtection="0"/>
    <xf numFmtId="0" fontId="45" fillId="68" borderId="47" applyNumberFormat="0" applyAlignment="0" applyProtection="0"/>
    <xf numFmtId="0" fontId="45" fillId="68" borderId="47" applyNumberFormat="0" applyAlignment="0" applyProtection="0"/>
    <xf numFmtId="0" fontId="46" fillId="69" borderId="48" applyNumberFormat="0" applyAlignment="0" applyProtection="0"/>
    <xf numFmtId="0" fontId="46" fillId="69" borderId="48" applyNumberFormat="0" applyAlignment="0" applyProtection="0"/>
    <xf numFmtId="0" fontId="46" fillId="69" borderId="48" applyNumberFormat="0" applyAlignment="0" applyProtection="0"/>
    <xf numFmtId="0" fontId="38" fillId="24" borderId="44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32" fillId="20" borderId="0" applyNumberFormat="0" applyBorder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29" fillId="0" borderId="38" applyNumberFormat="0" applyFill="0" applyAlignment="0" applyProtection="0"/>
    <xf numFmtId="0" fontId="50" fillId="0" borderId="50" applyNumberFormat="0" applyFill="0" applyAlignment="0" applyProtection="0"/>
    <xf numFmtId="0" fontId="50" fillId="0" borderId="50" applyNumberFormat="0" applyFill="0" applyAlignment="0" applyProtection="0"/>
    <xf numFmtId="0" fontId="50" fillId="0" borderId="50" applyNumberFormat="0" applyFill="0" applyAlignment="0" applyProtection="0"/>
    <xf numFmtId="0" fontId="30" fillId="0" borderId="39" applyNumberFormat="0" applyFill="0" applyAlignment="0" applyProtection="0"/>
    <xf numFmtId="0" fontId="51" fillId="0" borderId="51" applyNumberFormat="0" applyFill="0" applyAlignment="0" applyProtection="0"/>
    <xf numFmtId="0" fontId="51" fillId="0" borderId="51" applyNumberFormat="0" applyFill="0" applyAlignment="0" applyProtection="0"/>
    <xf numFmtId="0" fontId="51" fillId="0" borderId="51" applyNumberFormat="0" applyFill="0" applyAlignment="0" applyProtection="0"/>
    <xf numFmtId="0" fontId="31" fillId="0" borderId="40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55" borderId="47" applyNumberFormat="0" applyAlignment="0" applyProtection="0"/>
    <xf numFmtId="0" fontId="54" fillId="55" borderId="47" applyNumberFormat="0" applyAlignment="0" applyProtection="0"/>
    <xf numFmtId="0" fontId="54" fillId="55" borderId="47" applyNumberFormat="0" applyAlignment="0" applyProtection="0"/>
    <xf numFmtId="0" fontId="34" fillId="22" borderId="41" applyNumberFormat="0" applyAlignment="0" applyProtection="0"/>
    <xf numFmtId="0" fontId="55" fillId="0" borderId="52" applyNumberFormat="0" applyFill="0" applyAlignment="0" applyProtection="0"/>
    <xf numFmtId="0" fontId="55" fillId="0" borderId="52" applyNumberFormat="0" applyFill="0" applyAlignment="0" applyProtection="0"/>
    <xf numFmtId="0" fontId="55" fillId="0" borderId="52" applyNumberFormat="0" applyFill="0" applyAlignment="0" applyProtection="0"/>
    <xf numFmtId="0" fontId="37" fillId="0" borderId="43" applyNumberFormat="0" applyFill="0" applyAlignment="0" applyProtection="0"/>
    <xf numFmtId="0" fontId="56" fillId="70" borderId="0" applyNumberFormat="0" applyBorder="0" applyAlignment="0" applyProtection="0"/>
    <xf numFmtId="0" fontId="56" fillId="70" borderId="0" applyNumberFormat="0" applyBorder="0" applyAlignment="0" applyProtection="0"/>
    <xf numFmtId="0" fontId="56" fillId="70" borderId="0" applyNumberFormat="0" applyBorder="0" applyAlignment="0" applyProtection="0"/>
    <xf numFmtId="0" fontId="33" fillId="2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57" fillId="0" borderId="0"/>
    <xf numFmtId="0" fontId="57" fillId="0" borderId="0"/>
    <xf numFmtId="0" fontId="2" fillId="0" borderId="0"/>
    <xf numFmtId="0" fontId="57" fillId="0" borderId="0"/>
    <xf numFmtId="0" fontId="2" fillId="0" borderId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1" fillId="25" borderId="45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2" fillId="71" borderId="53" applyNumberFormat="0" applyFont="0" applyAlignment="0" applyProtection="0"/>
    <xf numFmtId="0" fontId="59" fillId="68" borderId="54" applyNumberFormat="0" applyAlignment="0" applyProtection="0"/>
    <xf numFmtId="0" fontId="59" fillId="68" borderId="54" applyNumberFormat="0" applyAlignment="0" applyProtection="0"/>
    <xf numFmtId="0" fontId="59" fillId="68" borderId="54" applyNumberFormat="0" applyAlignment="0" applyProtection="0"/>
    <xf numFmtId="0" fontId="35" fillId="23" borderId="42" applyNumberFormat="0" applyAlignment="0" applyProtection="0"/>
    <xf numFmtId="9" fontId="2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1" fillId="0" borderId="55" applyNumberFormat="0" applyFill="0" applyAlignment="0" applyProtection="0"/>
    <xf numFmtId="0" fontId="61" fillId="0" borderId="55" applyNumberFormat="0" applyFill="0" applyAlignment="0" applyProtection="0"/>
    <xf numFmtId="0" fontId="61" fillId="0" borderId="55" applyNumberFormat="0" applyFill="0" applyAlignment="0" applyProtection="0"/>
    <xf numFmtId="0" fontId="26" fillId="0" borderId="46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88">
    <xf numFmtId="0" fontId="0" fillId="0" borderId="0" xfId="0"/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 indent="8"/>
    </xf>
    <xf numFmtId="0" fontId="5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top" wrapText="1" indent="8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3" fillId="0" borderId="0" xfId="0" quotePrefix="1" applyFont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10" fillId="0" borderId="0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49" fontId="12" fillId="0" borderId="0" xfId="0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67" fontId="14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14" fillId="0" borderId="0" xfId="0" applyFont="1"/>
    <xf numFmtId="167" fontId="11" fillId="0" borderId="0" xfId="0" applyNumberFormat="1" applyFont="1" applyAlignment="1">
      <alignment horizontal="center"/>
    </xf>
    <xf numFmtId="164" fontId="11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Border="1" applyAlignment="1">
      <alignment vertical="center"/>
    </xf>
    <xf numFmtId="164" fontId="14" fillId="0" borderId="0" xfId="0" applyNumberFormat="1" applyFont="1"/>
    <xf numFmtId="164" fontId="10" fillId="0" borderId="0" xfId="0" applyNumberFormat="1" applyFont="1" applyFill="1" applyAlignment="1">
      <alignment horizontal="center" vertical="center"/>
    </xf>
    <xf numFmtId="164" fontId="11" fillId="0" borderId="0" xfId="0" applyNumberFormat="1" applyFont="1" applyFill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/>
    <xf numFmtId="164" fontId="14" fillId="0" borderId="0" xfId="0" applyNumberFormat="1" applyFont="1" applyFill="1" applyAlignment="1">
      <alignment horizontal="right"/>
    </xf>
    <xf numFmtId="164" fontId="14" fillId="0" borderId="0" xfId="0" applyNumberFormat="1" applyFont="1" applyFill="1"/>
    <xf numFmtId="1" fontId="11" fillId="0" borderId="0" xfId="0" applyNumberFormat="1" applyFont="1" applyFill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166" fontId="4" fillId="0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166" fontId="6" fillId="0" borderId="10" xfId="0" applyNumberFormat="1" applyFont="1" applyFill="1" applyBorder="1" applyAlignment="1">
      <alignment horizontal="center" vertical="center"/>
    </xf>
    <xf numFmtId="166" fontId="3" fillId="0" borderId="10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17" fillId="0" borderId="10" xfId="0" applyFont="1" applyFill="1" applyBorder="1" applyAlignment="1">
      <alignment vertical="center"/>
    </xf>
    <xf numFmtId="4" fontId="11" fillId="0" borderId="0" xfId="0" applyNumberFormat="1" applyFont="1"/>
    <xf numFmtId="167" fontId="11" fillId="0" borderId="0" xfId="0" applyNumberFormat="1" applyFont="1" applyFill="1"/>
    <xf numFmtId="0" fontId="11" fillId="0" borderId="0" xfId="0" applyFont="1" applyFill="1" applyAlignment="1">
      <alignment vertical="center"/>
    </xf>
    <xf numFmtId="0" fontId="15" fillId="6" borderId="1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/>
    <xf numFmtId="3" fontId="6" fillId="0" borderId="0" xfId="0" applyNumberFormat="1" applyFont="1" applyFill="1" applyBorder="1" applyAlignment="1">
      <alignment horizontal="center" vertical="center"/>
    </xf>
    <xf numFmtId="167" fontId="11" fillId="0" borderId="0" xfId="0" applyNumberFormat="1" applyFont="1"/>
    <xf numFmtId="0" fontId="14" fillId="0" borderId="0" xfId="0" applyFont="1" applyAlignment="1">
      <alignment horizontal="left"/>
    </xf>
    <xf numFmtId="0" fontId="13" fillId="0" borderId="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168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10" xfId="0" applyNumberFormat="1" applyFont="1" applyFill="1" applyBorder="1" applyAlignment="1" applyProtection="1">
      <alignment horizontal="center" vertical="center" wrapText="1"/>
      <protection locked="0"/>
    </xf>
    <xf numFmtId="168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22" xfId="0" applyNumberFormat="1" applyFont="1" applyFill="1" applyBorder="1" applyAlignment="1" applyProtection="1">
      <alignment vertical="center" wrapText="1"/>
      <protection locked="0"/>
    </xf>
    <xf numFmtId="166" fontId="7" fillId="4" borderId="5" xfId="0" applyNumberFormat="1" applyFont="1" applyFill="1" applyBorder="1" applyAlignment="1" applyProtection="1">
      <alignment vertical="center" wrapText="1"/>
      <protection locked="0"/>
    </xf>
    <xf numFmtId="0" fontId="3" fillId="0" borderId="10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 wrapText="1"/>
    </xf>
    <xf numFmtId="49" fontId="19" fillId="0" borderId="25" xfId="0" applyNumberFormat="1" applyFont="1" applyFill="1" applyBorder="1" applyAlignment="1">
      <alignment horizontal="left" vertical="center" wrapText="1"/>
    </xf>
    <xf numFmtId="0" fontId="19" fillId="0" borderId="25" xfId="0" applyFont="1" applyFill="1" applyBorder="1" applyAlignment="1">
      <alignment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8" fillId="8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1" fontId="19" fillId="0" borderId="25" xfId="0" applyNumberFormat="1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left" vertical="center" wrapText="1"/>
    </xf>
    <xf numFmtId="0" fontId="18" fillId="8" borderId="25" xfId="0" applyFont="1" applyFill="1" applyBorder="1" applyAlignment="1">
      <alignment horizontal="center" vertical="center" wrapText="1"/>
    </xf>
    <xf numFmtId="168" fontId="19" fillId="0" borderId="25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25" xfId="0" applyNumberFormat="1" applyFont="1" applyFill="1" applyBorder="1" applyAlignment="1">
      <alignment horizontal="center" vertical="center" wrapText="1"/>
    </xf>
    <xf numFmtId="49" fontId="19" fillId="0" borderId="25" xfId="0" applyNumberFormat="1" applyFont="1" applyFill="1" applyBorder="1" applyAlignment="1">
      <alignment horizontal="center" vertical="center" wrapText="1"/>
    </xf>
    <xf numFmtId="166" fontId="3" fillId="0" borderId="25" xfId="0" applyNumberFormat="1" applyFont="1" applyFill="1" applyBorder="1" applyAlignment="1">
      <alignment horizontal="center" vertical="center"/>
    </xf>
    <xf numFmtId="0" fontId="19" fillId="0" borderId="25" xfId="0" applyFont="1" applyFill="1" applyBorder="1" applyAlignment="1" applyProtection="1">
      <alignment horizontal="center" vertical="center" wrapText="1"/>
      <protection locked="0"/>
    </xf>
    <xf numFmtId="168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66" fontId="7" fillId="4" borderId="2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Border="1" applyAlignment="1">
      <alignment horizontal="center" vertical="center" wrapText="1"/>
    </xf>
    <xf numFmtId="168" fontId="1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67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9" fontId="10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7" fontId="14" fillId="9" borderId="0" xfId="0" applyNumberFormat="1" applyFont="1" applyFill="1" applyAlignment="1">
      <alignment horizontal="right"/>
    </xf>
    <xf numFmtId="0" fontId="0" fillId="0" borderId="0" xfId="0" applyFill="1" applyAlignment="1"/>
    <xf numFmtId="0" fontId="15" fillId="0" borderId="1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5" fillId="0" borderId="6" xfId="0" applyFont="1" applyFill="1" applyBorder="1" applyAlignment="1">
      <alignment horizontal="center" vertical="center" wrapText="1"/>
    </xf>
    <xf numFmtId="0" fontId="0" fillId="6" borderId="26" xfId="0" applyFill="1" applyBorder="1"/>
    <xf numFmtId="0" fontId="0" fillId="6" borderId="27" xfId="0" applyFill="1" applyBorder="1"/>
    <xf numFmtId="49" fontId="2" fillId="0" borderId="0" xfId="0" applyNumberFormat="1" applyFont="1" applyFill="1"/>
    <xf numFmtId="49" fontId="2" fillId="0" borderId="0" xfId="0" applyNumberFormat="1" applyFont="1"/>
    <xf numFmtId="166" fontId="7" fillId="4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/>
    <xf numFmtId="0" fontId="15" fillId="0" borderId="28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49" fontId="19" fillId="0" borderId="0" xfId="0" applyNumberFormat="1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49" fontId="19" fillId="0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3" fillId="0" borderId="29" xfId="0" applyFont="1" applyBorder="1" applyAlignment="1">
      <alignment horizontal="left" vertical="top" wrapText="1" indent="8"/>
    </xf>
    <xf numFmtId="0" fontId="3" fillId="0" borderId="29" xfId="0" applyFont="1" applyBorder="1" applyAlignment="1">
      <alignment horizontal="left" vertical="top" wrapText="1"/>
    </xf>
    <xf numFmtId="0" fontId="0" fillId="0" borderId="29" xfId="0" applyBorder="1"/>
    <xf numFmtId="0" fontId="3" fillId="0" borderId="29" xfId="0" applyFont="1" applyFill="1" applyBorder="1" applyAlignment="1">
      <alignment horizontal="left" vertical="top" wrapText="1"/>
    </xf>
    <xf numFmtId="0" fontId="3" fillId="0" borderId="29" xfId="0" applyFont="1" applyBorder="1"/>
    <xf numFmtId="0" fontId="3" fillId="0" borderId="0" xfId="0" applyFont="1"/>
    <xf numFmtId="166" fontId="3" fillId="0" borderId="0" xfId="0" applyNumberFormat="1" applyFont="1" applyFill="1" applyBorder="1" applyAlignment="1">
      <alignment horizontal="center" vertical="center"/>
    </xf>
    <xf numFmtId="165" fontId="21" fillId="0" borderId="0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16" fontId="18" fillId="13" borderId="4" xfId="0" applyNumberFormat="1" applyFont="1" applyFill="1" applyBorder="1" applyAlignment="1">
      <alignment horizontal="center" vertical="center" wrapText="1"/>
    </xf>
    <xf numFmtId="16" fontId="18" fillId="13" borderId="7" xfId="0" applyNumberFormat="1" applyFont="1" applyFill="1" applyBorder="1" applyAlignment="1">
      <alignment horizontal="center" vertical="center" wrapText="1"/>
    </xf>
    <xf numFmtId="16" fontId="18" fillId="14" borderId="4" xfId="0" applyNumberFormat="1" applyFont="1" applyFill="1" applyBorder="1" applyAlignment="1">
      <alignment horizontal="center" vertical="center" wrapText="1"/>
    </xf>
    <xf numFmtId="16" fontId="18" fillId="14" borderId="7" xfId="0" applyNumberFormat="1" applyFont="1" applyFill="1" applyBorder="1" applyAlignment="1">
      <alignment horizontal="center" vertical="center" wrapText="1"/>
    </xf>
    <xf numFmtId="1" fontId="18" fillId="15" borderId="0" xfId="0" applyNumberFormat="1" applyFont="1" applyFill="1" applyBorder="1" applyAlignment="1">
      <alignment horizontal="center" vertical="center" wrapText="1"/>
    </xf>
    <xf numFmtId="49" fontId="18" fillId="15" borderId="0" xfId="0" applyNumberFormat="1" applyFont="1" applyFill="1" applyBorder="1" applyAlignment="1">
      <alignment horizontal="left" vertical="center" wrapText="1"/>
    </xf>
    <xf numFmtId="49" fontId="18" fillId="15" borderId="5" xfId="0" applyNumberFormat="1" applyFont="1" applyFill="1" applyBorder="1" applyAlignment="1">
      <alignment horizontal="left" vertical="center" wrapText="1"/>
    </xf>
    <xf numFmtId="49" fontId="18" fillId="15" borderId="0" xfId="0" applyNumberFormat="1" applyFont="1" applyFill="1" applyBorder="1" applyAlignment="1">
      <alignment horizontal="right" vertical="center" wrapText="1"/>
    </xf>
    <xf numFmtId="0" fontId="18" fillId="15" borderId="0" xfId="0" applyFont="1" applyFill="1" applyBorder="1" applyAlignment="1" applyProtection="1">
      <alignment horizontal="left" vertical="center" wrapText="1"/>
      <protection locked="0"/>
    </xf>
    <xf numFmtId="0" fontId="18" fillId="15" borderId="5" xfId="0" applyFont="1" applyFill="1" applyBorder="1" applyAlignment="1" applyProtection="1">
      <alignment horizontal="center" vertical="center" wrapText="1"/>
      <protection locked="0"/>
    </xf>
    <xf numFmtId="0" fontId="18" fillId="15" borderId="8" xfId="0" applyFont="1" applyFill="1" applyBorder="1" applyAlignment="1" applyProtection="1">
      <alignment horizontal="center" vertical="center" wrapText="1"/>
      <protection locked="0"/>
    </xf>
    <xf numFmtId="0" fontId="18" fillId="15" borderId="5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16" fontId="18" fillId="15" borderId="4" xfId="0" applyNumberFormat="1" applyFont="1" applyFill="1" applyBorder="1" applyAlignment="1">
      <alignment horizontal="center" vertical="center" wrapText="1"/>
    </xf>
    <xf numFmtId="16" fontId="18" fillId="15" borderId="5" xfId="0" applyNumberFormat="1" applyFont="1" applyFill="1" applyBorder="1" applyAlignment="1">
      <alignment horizontal="center" vertical="center" wrapText="1"/>
    </xf>
    <xf numFmtId="1" fontId="18" fillId="15" borderId="4" xfId="0" applyNumberFormat="1" applyFont="1" applyFill="1" applyBorder="1" applyAlignment="1">
      <alignment horizontal="center" vertical="center" wrapText="1"/>
    </xf>
    <xf numFmtId="166" fontId="18" fillId="15" borderId="0" xfId="0" applyNumberFormat="1" applyFont="1" applyFill="1" applyBorder="1" applyAlignment="1">
      <alignment horizontal="right" vertical="center" wrapText="1"/>
    </xf>
    <xf numFmtId="166" fontId="18" fillId="15" borderId="0" xfId="0" applyNumberFormat="1" applyFont="1" applyFill="1" applyBorder="1" applyAlignment="1">
      <alignment horizontal="center" vertical="center" wrapText="1"/>
    </xf>
    <xf numFmtId="0" fontId="19" fillId="0" borderId="25" xfId="0" applyFont="1" applyFill="1" applyBorder="1"/>
    <xf numFmtId="1" fontId="19" fillId="16" borderId="25" xfId="0" applyNumberFormat="1" applyFont="1" applyFill="1" applyBorder="1" applyAlignment="1">
      <alignment horizontal="center" vertical="center" wrapText="1"/>
    </xf>
    <xf numFmtId="49" fontId="19" fillId="16" borderId="25" xfId="0" applyNumberFormat="1" applyFont="1" applyFill="1" applyBorder="1" applyAlignment="1">
      <alignment horizontal="left" vertical="center" wrapText="1"/>
    </xf>
    <xf numFmtId="49" fontId="19" fillId="16" borderId="25" xfId="0" applyNumberFormat="1" applyFont="1" applyFill="1" applyBorder="1" applyAlignment="1">
      <alignment horizontal="right" vertical="center" wrapText="1"/>
    </xf>
    <xf numFmtId="0" fontId="19" fillId="16" borderId="25" xfId="0" applyFont="1" applyFill="1" applyBorder="1" applyAlignment="1">
      <alignment vertical="center" wrapText="1"/>
    </xf>
    <xf numFmtId="0" fontId="19" fillId="16" borderId="25" xfId="0" applyFont="1" applyFill="1" applyBorder="1" applyAlignment="1" applyProtection="1">
      <alignment horizontal="left" vertical="center" wrapText="1"/>
      <protection locked="0"/>
    </xf>
    <xf numFmtId="1" fontId="19" fillId="16" borderId="25" xfId="0" applyNumberFormat="1" applyFont="1" applyFill="1" applyBorder="1" applyAlignment="1">
      <alignment horizontal="center" vertical="center"/>
    </xf>
    <xf numFmtId="16" fontId="19" fillId="16" borderId="25" xfId="0" applyNumberFormat="1" applyFont="1" applyFill="1" applyBorder="1" applyAlignment="1">
      <alignment horizontal="center" vertical="center"/>
    </xf>
    <xf numFmtId="166" fontId="19" fillId="16" borderId="25" xfId="0" applyNumberFormat="1" applyFont="1" applyFill="1" applyBorder="1" applyAlignment="1">
      <alignment horizontal="right" vertical="center"/>
    </xf>
    <xf numFmtId="0" fontId="19" fillId="16" borderId="25" xfId="0" applyFont="1" applyFill="1" applyBorder="1" applyAlignment="1">
      <alignment wrapText="1"/>
    </xf>
    <xf numFmtId="0" fontId="24" fillId="0" borderId="25" xfId="0" applyFont="1" applyFill="1" applyBorder="1"/>
    <xf numFmtId="1" fontId="19" fillId="17" borderId="25" xfId="0" applyNumberFormat="1" applyFont="1" applyFill="1" applyBorder="1" applyAlignment="1">
      <alignment horizontal="center" vertical="center" wrapText="1"/>
    </xf>
    <xf numFmtId="49" fontId="19" fillId="17" borderId="25" xfId="0" applyNumberFormat="1" applyFont="1" applyFill="1" applyBorder="1" applyAlignment="1">
      <alignment horizontal="left" vertical="center" wrapText="1"/>
    </xf>
    <xf numFmtId="49" fontId="19" fillId="17" borderId="25" xfId="0" applyNumberFormat="1" applyFont="1" applyFill="1" applyBorder="1" applyAlignment="1">
      <alignment horizontal="right" vertical="center" wrapText="1"/>
    </xf>
    <xf numFmtId="0" fontId="19" fillId="17" borderId="25" xfId="0" applyFont="1" applyFill="1" applyBorder="1" applyAlignment="1" applyProtection="1">
      <alignment horizontal="left" vertical="center" wrapText="1"/>
      <protection locked="0"/>
    </xf>
    <xf numFmtId="0" fontId="19" fillId="17" borderId="25" xfId="0" applyFont="1" applyFill="1" applyBorder="1" applyAlignment="1" applyProtection="1">
      <alignment horizontal="center" vertical="center" wrapText="1"/>
      <protection locked="0"/>
    </xf>
    <xf numFmtId="1" fontId="19" fillId="17" borderId="25" xfId="0" applyNumberFormat="1" applyFont="1" applyFill="1" applyBorder="1" applyAlignment="1">
      <alignment horizontal="center" vertical="center"/>
    </xf>
    <xf numFmtId="16" fontId="19" fillId="17" borderId="25" xfId="0" applyNumberFormat="1" applyFont="1" applyFill="1" applyBorder="1" applyAlignment="1">
      <alignment horizontal="center" vertical="center"/>
    </xf>
    <xf numFmtId="166" fontId="19" fillId="17" borderId="25" xfId="0" applyNumberFormat="1" applyFont="1" applyFill="1" applyBorder="1" applyAlignment="1">
      <alignment horizontal="right" vertical="center"/>
    </xf>
    <xf numFmtId="0" fontId="19" fillId="17" borderId="25" xfId="0" applyFont="1" applyFill="1" applyBorder="1" applyAlignment="1"/>
    <xf numFmtId="0" fontId="19" fillId="16" borderId="25" xfId="0" applyFont="1" applyFill="1" applyBorder="1" applyAlignment="1"/>
    <xf numFmtId="0" fontId="3" fillId="0" borderId="25" xfId="0" applyFont="1" applyFill="1" applyBorder="1"/>
    <xf numFmtId="49" fontId="19" fillId="16" borderId="25" xfId="0" applyNumberFormat="1" applyFont="1" applyFill="1" applyBorder="1" applyAlignment="1">
      <alignment vertical="center"/>
    </xf>
    <xf numFmtId="0" fontId="19" fillId="0" borderId="25" xfId="0" applyFont="1" applyFill="1" applyBorder="1" applyAlignment="1">
      <alignment horizontal="right" vertical="center" wrapText="1"/>
    </xf>
    <xf numFmtId="16" fontId="19" fillId="0" borderId="25" xfId="0" applyNumberFormat="1" applyFont="1" applyFill="1" applyBorder="1" applyAlignment="1">
      <alignment horizontal="center" vertical="center"/>
    </xf>
    <xf numFmtId="1" fontId="19" fillId="0" borderId="25" xfId="0" applyNumberFormat="1" applyFont="1" applyFill="1" applyBorder="1" applyAlignment="1">
      <alignment horizontal="center" vertical="center"/>
    </xf>
    <xf numFmtId="166" fontId="19" fillId="0" borderId="25" xfId="0" applyNumberFormat="1" applyFont="1" applyFill="1" applyBorder="1" applyAlignment="1">
      <alignment horizontal="right" vertical="center"/>
    </xf>
    <xf numFmtId="166" fontId="19" fillId="0" borderId="25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/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center" vertical="center"/>
    </xf>
    <xf numFmtId="166" fontId="19" fillId="0" borderId="0" xfId="0" applyNumberFormat="1" applyFont="1" applyFill="1" applyBorder="1" applyAlignment="1">
      <alignment horizontal="right" vertical="center"/>
    </xf>
    <xf numFmtId="166" fontId="19" fillId="0" borderId="0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49" fontId="19" fillId="17" borderId="33" xfId="0" applyNumberFormat="1" applyFont="1" applyFill="1" applyBorder="1" applyAlignment="1">
      <alignment vertical="center" wrapText="1"/>
    </xf>
    <xf numFmtId="0" fontId="19" fillId="17" borderId="33" xfId="0" applyNumberFormat="1" applyFont="1" applyFill="1" applyBorder="1" applyAlignment="1">
      <alignment vertical="center" wrapText="1"/>
    </xf>
    <xf numFmtId="0" fontId="19" fillId="16" borderId="33" xfId="0" applyNumberFormat="1" applyFont="1" applyFill="1" applyBorder="1" applyAlignment="1">
      <alignment vertical="center" wrapText="1"/>
    </xf>
    <xf numFmtId="166" fontId="3" fillId="18" borderId="25" xfId="1" applyNumberFormat="1" applyFont="1" applyFill="1" applyBorder="1" applyAlignment="1">
      <alignment horizontal="center" vertical="center"/>
    </xf>
    <xf numFmtId="0" fontId="19" fillId="18" borderId="3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6" fontId="18" fillId="12" borderId="4" xfId="0" applyNumberFormat="1" applyFont="1" applyFill="1" applyBorder="1" applyAlignment="1">
      <alignment horizontal="center" vertical="center" wrapText="1"/>
    </xf>
    <xf numFmtId="16" fontId="18" fillId="12" borderId="5" xfId="0" applyNumberFormat="1" applyFont="1" applyFill="1" applyBorder="1" applyAlignment="1">
      <alignment horizontal="center" vertical="center" wrapText="1"/>
    </xf>
    <xf numFmtId="49" fontId="19" fillId="16" borderId="33" xfId="0" applyNumberFormat="1" applyFont="1" applyFill="1" applyBorder="1" applyAlignment="1">
      <alignment horizontal="left" vertical="center" wrapText="1"/>
    </xf>
    <xf numFmtId="167" fontId="14" fillId="7" borderId="0" xfId="0" applyNumberFormat="1" applyFont="1" applyFill="1" applyAlignment="1">
      <alignment horizontal="right"/>
    </xf>
    <xf numFmtId="14" fontId="19" fillId="18" borderId="3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9" fontId="0" fillId="0" borderId="0" xfId="0" applyNumberFormat="1" applyAlignment="1">
      <alignment horizontal="center"/>
    </xf>
    <xf numFmtId="0" fontId="7" fillId="19" borderId="20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169" fontId="0" fillId="0" borderId="0" xfId="0" applyNumberFormat="1" applyFill="1" applyAlignment="1">
      <alignment horizontal="center"/>
    </xf>
    <xf numFmtId="0" fontId="27" fillId="9" borderId="10" xfId="0" applyFont="1" applyFill="1" applyBorder="1" applyAlignment="1">
      <alignment vertical="center"/>
    </xf>
    <xf numFmtId="49" fontId="3" fillId="0" borderId="37" xfId="0" applyNumberFormat="1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left" vertical="center" wrapText="1"/>
    </xf>
    <xf numFmtId="0" fontId="7" fillId="72" borderId="20" xfId="0" applyFont="1" applyFill="1" applyBorder="1" applyAlignment="1">
      <alignment horizontal="center" vertical="center" wrapText="1"/>
    </xf>
    <xf numFmtId="0" fontId="7" fillId="72" borderId="21" xfId="0" applyFont="1" applyFill="1" applyBorder="1" applyAlignment="1">
      <alignment horizontal="center" vertical="center" wrapText="1"/>
    </xf>
    <xf numFmtId="0" fontId="7" fillId="72" borderId="1" xfId="0" applyFont="1" applyFill="1" applyBorder="1" applyAlignment="1">
      <alignment horizontal="center" vertical="center" wrapText="1"/>
    </xf>
    <xf numFmtId="0" fontId="7" fillId="72" borderId="3" xfId="0" applyFont="1" applyFill="1" applyBorder="1" applyAlignment="1">
      <alignment horizontal="center" vertical="center" wrapText="1"/>
    </xf>
    <xf numFmtId="0" fontId="26" fillId="0" borderId="56" xfId="0" applyFont="1" applyBorder="1"/>
    <xf numFmtId="0" fontId="26" fillId="0" borderId="56" xfId="0" applyFont="1" applyFill="1" applyBorder="1"/>
    <xf numFmtId="0" fontId="26" fillId="73" borderId="0" xfId="0" applyFont="1" applyFill="1"/>
    <xf numFmtId="0" fontId="0" fillId="73" borderId="0" xfId="0" applyFont="1" applyFill="1"/>
    <xf numFmtId="0" fontId="0" fillId="73" borderId="0" xfId="0" applyFont="1" applyFill="1" applyAlignment="1">
      <alignment horizontal="center"/>
    </xf>
    <xf numFmtId="0" fontId="26" fillId="0" borderId="0" xfId="0" applyFont="1" applyBorder="1"/>
    <xf numFmtId="0" fontId="0" fillId="0" borderId="0" xfId="0" applyFont="1"/>
    <xf numFmtId="170" fontId="0" fillId="0" borderId="0" xfId="0" quotePrefix="1" applyNumberFormat="1" applyFont="1" applyAlignment="1">
      <alignment horizontal="right"/>
    </xf>
    <xf numFmtId="0" fontId="0" fillId="0" borderId="0" xfId="0" applyFont="1" applyAlignment="1">
      <alignment horizontal="center"/>
    </xf>
    <xf numFmtId="170" fontId="0" fillId="0" borderId="0" xfId="0" applyNumberFormat="1" applyFont="1" applyAlignment="1">
      <alignment horizontal="right"/>
    </xf>
    <xf numFmtId="0" fontId="26" fillId="0" borderId="0" xfId="0" applyFont="1"/>
    <xf numFmtId="0" fontId="63" fillId="0" borderId="0" xfId="0" applyFont="1"/>
    <xf numFmtId="0" fontId="2" fillId="0" borderId="0" xfId="0" applyFont="1" applyFill="1" applyAlignment="1">
      <alignment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4" fillId="0" borderId="0" xfId="0" applyFont="1"/>
    <xf numFmtId="169" fontId="19" fillId="16" borderId="25" xfId="0" applyNumberFormat="1" applyFont="1" applyFill="1" applyBorder="1" applyAlignment="1">
      <alignment horizontal="left" vertical="center" wrapText="1"/>
    </xf>
    <xf numFmtId="49" fontId="18" fillId="0" borderId="35" xfId="0" applyNumberFormat="1" applyFont="1" applyFill="1" applyBorder="1" applyAlignment="1">
      <alignment horizontal="left" vertical="center" wrapText="1"/>
    </xf>
    <xf numFmtId="1" fontId="64" fillId="0" borderId="0" xfId="0" applyNumberFormat="1" applyFont="1"/>
    <xf numFmtId="49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166" fontId="6" fillId="0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56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72" borderId="11" xfId="0" applyFont="1" applyFill="1" applyBorder="1" applyAlignment="1">
      <alignment horizontal="center" vertical="center" wrapText="1"/>
    </xf>
    <xf numFmtId="0" fontId="7" fillId="72" borderId="56" xfId="0" applyFont="1" applyFill="1" applyBorder="1" applyAlignment="1">
      <alignment horizontal="center" vertical="center" wrapText="1"/>
    </xf>
    <xf numFmtId="0" fontId="7" fillId="72" borderId="13" xfId="0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36" xfId="0" applyFont="1" applyFill="1" applyBorder="1" applyAlignment="1" applyProtection="1">
      <alignment horizontal="center" vertical="center" wrapText="1"/>
      <protection locked="0"/>
    </xf>
    <xf numFmtId="49" fontId="19" fillId="17" borderId="33" xfId="0" applyNumberFormat="1" applyFont="1" applyFill="1" applyBorder="1" applyAlignment="1">
      <alignment horizontal="left" vertical="center" wrapText="1"/>
    </xf>
    <xf numFmtId="49" fontId="19" fillId="17" borderId="34" xfId="0" applyNumberFormat="1" applyFont="1" applyFill="1" applyBorder="1" applyAlignment="1">
      <alignment horizontal="left" vertical="center" wrapText="1"/>
    </xf>
    <xf numFmtId="49" fontId="19" fillId="16" borderId="33" xfId="0" applyNumberFormat="1" applyFont="1" applyFill="1" applyBorder="1" applyAlignment="1">
      <alignment horizontal="left" vertical="center" wrapText="1"/>
    </xf>
    <xf numFmtId="49" fontId="19" fillId="16" borderId="34" xfId="0" applyNumberFormat="1" applyFont="1" applyFill="1" applyBorder="1" applyAlignment="1">
      <alignment horizontal="left" vertical="center" wrapText="1"/>
    </xf>
    <xf numFmtId="49" fontId="19" fillId="16" borderId="33" xfId="0" applyNumberFormat="1" applyFont="1" applyFill="1" applyBorder="1" applyAlignment="1">
      <alignment vertical="center" wrapText="1"/>
    </xf>
    <xf numFmtId="49" fontId="19" fillId="16" borderId="35" xfId="0" applyNumberFormat="1" applyFont="1" applyFill="1" applyBorder="1" applyAlignment="1">
      <alignment vertical="center" wrapText="1"/>
    </xf>
    <xf numFmtId="49" fontId="19" fillId="16" borderId="34" xfId="0" applyNumberFormat="1" applyFont="1" applyFill="1" applyBorder="1" applyAlignment="1">
      <alignment vertical="center" wrapText="1"/>
    </xf>
    <xf numFmtId="49" fontId="18" fillId="0" borderId="8" xfId="0" applyNumberFormat="1" applyFont="1" applyFill="1" applyBorder="1" applyAlignment="1">
      <alignment horizontal="center" vertical="center" wrapText="1"/>
    </xf>
    <xf numFmtId="1" fontId="18" fillId="12" borderId="7" xfId="0" applyNumberFormat="1" applyFont="1" applyFill="1" applyBorder="1" applyAlignment="1">
      <alignment horizontal="center" vertical="center" wrapText="1"/>
    </xf>
    <xf numFmtId="1" fontId="18" fillId="12" borderId="8" xfId="0" applyNumberFormat="1" applyFont="1" applyFill="1" applyBorder="1" applyAlignment="1">
      <alignment horizontal="center" vertical="center" wrapText="1"/>
    </xf>
    <xf numFmtId="1" fontId="23" fillId="12" borderId="7" xfId="0" applyNumberFormat="1" applyFont="1" applyFill="1" applyBorder="1" applyAlignment="1">
      <alignment horizontal="center" vertical="center" wrapText="1"/>
    </xf>
    <xf numFmtId="1" fontId="23" fillId="12" borderId="8" xfId="0" applyNumberFormat="1" applyFont="1" applyFill="1" applyBorder="1" applyAlignment="1">
      <alignment horizontal="center" vertical="center" wrapText="1"/>
    </xf>
    <xf numFmtId="16" fontId="18" fillId="13" borderId="16" xfId="0" applyNumberFormat="1" applyFont="1" applyFill="1" applyBorder="1" applyAlignment="1">
      <alignment horizontal="center" vertical="center" wrapText="1"/>
    </xf>
    <xf numFmtId="16" fontId="18" fillId="13" borderId="17" xfId="0" applyNumberFormat="1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18" fillId="12" borderId="8" xfId="0" applyFont="1" applyFill="1" applyBorder="1" applyAlignment="1">
      <alignment horizontal="center" vertical="center" wrapText="1"/>
    </xf>
    <xf numFmtId="166" fontId="5" fillId="18" borderId="5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1" fontId="18" fillId="0" borderId="5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 wrapText="1"/>
    </xf>
    <xf numFmtId="1" fontId="18" fillId="12" borderId="11" xfId="0" applyNumberFormat="1" applyFont="1" applyFill="1" applyBorder="1" applyAlignment="1">
      <alignment horizontal="center" vertical="center" wrapText="1"/>
    </xf>
    <xf numFmtId="1" fontId="18" fillId="12" borderId="12" xfId="0" applyNumberFormat="1" applyFont="1" applyFill="1" applyBorder="1" applyAlignment="1">
      <alignment horizontal="center" vertical="center" wrapText="1"/>
    </xf>
    <xf numFmtId="166" fontId="18" fillId="14" borderId="11" xfId="0" applyNumberFormat="1" applyFont="1" applyFill="1" applyBorder="1" applyAlignment="1">
      <alignment horizontal="center" vertical="center" wrapText="1"/>
    </xf>
    <xf numFmtId="166" fontId="18" fillId="14" borderId="12" xfId="0" applyNumberFormat="1" applyFont="1" applyFill="1" applyBorder="1" applyAlignment="1">
      <alignment horizontal="center" vertical="center" wrapText="1"/>
    </xf>
    <xf numFmtId="166" fontId="5" fillId="18" borderId="0" xfId="0" applyNumberFormat="1" applyFont="1" applyFill="1" applyBorder="1" applyAlignment="1">
      <alignment horizontal="center" vertical="center" wrapText="1"/>
    </xf>
    <xf numFmtId="1" fontId="18" fillId="13" borderId="7" xfId="0" applyNumberFormat="1" applyFont="1" applyFill="1" applyBorder="1" applyAlignment="1">
      <alignment horizontal="center" vertical="center" wrapText="1"/>
    </xf>
    <xf numFmtId="1" fontId="18" fillId="13" borderId="8" xfId="0" applyNumberFormat="1" applyFont="1" applyFill="1" applyBorder="1" applyAlignment="1">
      <alignment horizontal="center" vertical="center" wrapText="1"/>
    </xf>
    <xf numFmtId="166" fontId="23" fillId="13" borderId="7" xfId="0" applyNumberFormat="1" applyFont="1" applyFill="1" applyBorder="1" applyAlignment="1">
      <alignment horizontal="center" vertical="center" wrapText="1"/>
    </xf>
    <xf numFmtId="166" fontId="23" fillId="13" borderId="8" xfId="0" applyNumberFormat="1" applyFont="1" applyFill="1" applyBorder="1" applyAlignment="1">
      <alignment horizontal="center" vertical="center" wrapText="1"/>
    </xf>
    <xf numFmtId="16" fontId="18" fillId="14" borderId="16" xfId="0" applyNumberFormat="1" applyFont="1" applyFill="1" applyBorder="1" applyAlignment="1">
      <alignment horizontal="center" vertical="center" wrapText="1"/>
    </xf>
    <xf numFmtId="16" fontId="18" fillId="14" borderId="17" xfId="0" applyNumberFormat="1" applyFont="1" applyFill="1" applyBorder="1" applyAlignment="1">
      <alignment horizontal="center" vertical="center" wrapText="1"/>
    </xf>
    <xf numFmtId="1" fontId="18" fillId="14" borderId="7" xfId="0" applyNumberFormat="1" applyFont="1" applyFill="1" applyBorder="1" applyAlignment="1">
      <alignment horizontal="center" vertical="center" wrapText="1"/>
    </xf>
    <xf numFmtId="1" fontId="18" fillId="14" borderId="8" xfId="0" applyNumberFormat="1" applyFont="1" applyFill="1" applyBorder="1" applyAlignment="1">
      <alignment horizontal="center" vertical="center" wrapText="1"/>
    </xf>
    <xf numFmtId="166" fontId="23" fillId="14" borderId="7" xfId="0" applyNumberFormat="1" applyFont="1" applyFill="1" applyBorder="1" applyAlignment="1">
      <alignment horizontal="center" vertical="center" wrapText="1"/>
    </xf>
    <xf numFmtId="166" fontId="23" fillId="14" borderId="8" xfId="0" applyNumberFormat="1" applyFont="1" applyFill="1" applyBorder="1" applyAlignment="1">
      <alignment horizontal="center" vertical="center" wrapText="1"/>
    </xf>
    <xf numFmtId="166" fontId="18" fillId="13" borderId="7" xfId="0" applyNumberFormat="1" applyFont="1" applyFill="1" applyBorder="1" applyAlignment="1">
      <alignment horizontal="center" vertical="center" wrapText="1"/>
    </xf>
    <xf numFmtId="166" fontId="18" fillId="13" borderId="8" xfId="0" applyNumberFormat="1" applyFont="1" applyFill="1" applyBorder="1" applyAlignment="1">
      <alignment horizontal="center" vertical="center" wrapText="1"/>
    </xf>
    <xf numFmtId="1" fontId="22" fillId="12" borderId="11" xfId="0" applyNumberFormat="1" applyFont="1" applyFill="1" applyBorder="1" applyAlignment="1">
      <alignment horizontal="center" vertical="center" wrapText="1"/>
    </xf>
    <xf numFmtId="1" fontId="22" fillId="12" borderId="12" xfId="0" applyNumberFormat="1" applyFont="1" applyFill="1" applyBorder="1" applyAlignment="1">
      <alignment horizontal="center" vertical="center" wrapText="1"/>
    </xf>
    <xf numFmtId="166" fontId="18" fillId="13" borderId="11" xfId="0" applyNumberFormat="1" applyFont="1" applyFill="1" applyBorder="1" applyAlignment="1">
      <alignment horizontal="center" vertical="center" wrapText="1"/>
    </xf>
    <xf numFmtId="166" fontId="18" fillId="13" borderId="12" xfId="0" applyNumberFormat="1" applyFont="1" applyFill="1" applyBorder="1" applyAlignment="1">
      <alignment horizontal="center" vertical="center" wrapText="1"/>
    </xf>
    <xf numFmtId="16" fontId="18" fillId="12" borderId="4" xfId="0" applyNumberFormat="1" applyFont="1" applyFill="1" applyBorder="1" applyAlignment="1">
      <alignment horizontal="center" vertical="center" wrapText="1"/>
    </xf>
    <xf numFmtId="16" fontId="18" fillId="12" borderId="5" xfId="0" applyNumberFormat="1" applyFont="1" applyFill="1" applyBorder="1" applyAlignment="1">
      <alignment horizontal="center" vertical="center" wrapText="1"/>
    </xf>
    <xf numFmtId="16" fontId="18" fillId="12" borderId="11" xfId="0" applyNumberFormat="1" applyFont="1" applyFill="1" applyBorder="1" applyAlignment="1">
      <alignment horizontal="center" vertical="center" wrapText="1"/>
    </xf>
    <xf numFmtId="16" fontId="18" fillId="12" borderId="1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5" fontId="21" fillId="11" borderId="0" xfId="0" applyNumberFormat="1" applyFont="1" applyFill="1" applyBorder="1" applyAlignment="1">
      <alignment horizontal="center" vertical="center" wrapText="1"/>
    </xf>
    <xf numFmtId="165" fontId="21" fillId="11" borderId="5" xfId="0" applyNumberFormat="1" applyFont="1" applyFill="1" applyBorder="1" applyAlignment="1">
      <alignment horizontal="center" vertical="center" wrapText="1"/>
    </xf>
    <xf numFmtId="1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left"/>
    </xf>
    <xf numFmtId="0" fontId="15" fillId="0" borderId="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8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 indent="1"/>
    </xf>
    <xf numFmtId="0" fontId="5" fillId="7" borderId="30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</cellXfs>
  <cellStyles count="11824">
    <cellStyle name="20% - Accent1 2" xfId="4"/>
    <cellStyle name="20% - Accent1 3" xfId="5"/>
    <cellStyle name="20% - Accent1 4" xfId="6"/>
    <cellStyle name="20% - Accent1 5" xfId="7"/>
    <cellStyle name="20% - Accent1 5 10" xfId="8"/>
    <cellStyle name="20% - Accent1 5 10 2" xfId="9"/>
    <cellStyle name="20% - Accent1 5 10 2 2" xfId="10"/>
    <cellStyle name="20% - Accent1 5 10 2 2 2" xfId="11"/>
    <cellStyle name="20% - Accent1 5 10 2 3" xfId="12"/>
    <cellStyle name="20% - Accent1 5 10 2 3 2" xfId="13"/>
    <cellStyle name="20% - Accent1 5 10 2 4" xfId="14"/>
    <cellStyle name="20% - Accent1 5 10 3" xfId="15"/>
    <cellStyle name="20% - Accent1 5 10 3 2" xfId="16"/>
    <cellStyle name="20% - Accent1 5 10 4" xfId="17"/>
    <cellStyle name="20% - Accent1 5 10 4 2" xfId="18"/>
    <cellStyle name="20% - Accent1 5 10 5" xfId="19"/>
    <cellStyle name="20% - Accent1 5 11" xfId="20"/>
    <cellStyle name="20% - Accent1 5 11 2" xfId="21"/>
    <cellStyle name="20% - Accent1 5 11 2 2" xfId="22"/>
    <cellStyle name="20% - Accent1 5 11 2 2 2" xfId="23"/>
    <cellStyle name="20% - Accent1 5 11 2 3" xfId="24"/>
    <cellStyle name="20% - Accent1 5 11 2 3 2" xfId="25"/>
    <cellStyle name="20% - Accent1 5 11 2 4" xfId="26"/>
    <cellStyle name="20% - Accent1 5 11 3" xfId="27"/>
    <cellStyle name="20% - Accent1 5 11 3 2" xfId="28"/>
    <cellStyle name="20% - Accent1 5 11 4" xfId="29"/>
    <cellStyle name="20% - Accent1 5 11 4 2" xfId="30"/>
    <cellStyle name="20% - Accent1 5 11 5" xfId="31"/>
    <cellStyle name="20% - Accent1 5 12" xfId="32"/>
    <cellStyle name="20% - Accent1 5 12 2" xfId="33"/>
    <cellStyle name="20% - Accent1 5 12 2 2" xfId="34"/>
    <cellStyle name="20% - Accent1 5 12 2 2 2" xfId="35"/>
    <cellStyle name="20% - Accent1 5 12 2 3" xfId="36"/>
    <cellStyle name="20% - Accent1 5 12 2 3 2" xfId="37"/>
    <cellStyle name="20% - Accent1 5 12 2 4" xfId="38"/>
    <cellStyle name="20% - Accent1 5 12 3" xfId="39"/>
    <cellStyle name="20% - Accent1 5 12 3 2" xfId="40"/>
    <cellStyle name="20% - Accent1 5 12 4" xfId="41"/>
    <cellStyle name="20% - Accent1 5 12 4 2" xfId="42"/>
    <cellStyle name="20% - Accent1 5 12 5" xfId="43"/>
    <cellStyle name="20% - Accent1 5 13" xfId="44"/>
    <cellStyle name="20% - Accent1 5 13 2" xfId="45"/>
    <cellStyle name="20% - Accent1 5 13 2 2" xfId="46"/>
    <cellStyle name="20% - Accent1 5 13 2 2 2" xfId="47"/>
    <cellStyle name="20% - Accent1 5 13 2 3" xfId="48"/>
    <cellStyle name="20% - Accent1 5 13 2 3 2" xfId="49"/>
    <cellStyle name="20% - Accent1 5 13 2 4" xfId="50"/>
    <cellStyle name="20% - Accent1 5 13 3" xfId="51"/>
    <cellStyle name="20% - Accent1 5 13 3 2" xfId="52"/>
    <cellStyle name="20% - Accent1 5 13 4" xfId="53"/>
    <cellStyle name="20% - Accent1 5 13 4 2" xfId="54"/>
    <cellStyle name="20% - Accent1 5 13 5" xfId="55"/>
    <cellStyle name="20% - Accent1 5 14" xfId="56"/>
    <cellStyle name="20% - Accent1 5 14 2" xfId="57"/>
    <cellStyle name="20% - Accent1 5 14 2 2" xfId="58"/>
    <cellStyle name="20% - Accent1 5 14 2 2 2" xfId="59"/>
    <cellStyle name="20% - Accent1 5 14 2 3" xfId="60"/>
    <cellStyle name="20% - Accent1 5 14 2 3 2" xfId="61"/>
    <cellStyle name="20% - Accent1 5 14 2 4" xfId="62"/>
    <cellStyle name="20% - Accent1 5 14 3" xfId="63"/>
    <cellStyle name="20% - Accent1 5 14 3 2" xfId="64"/>
    <cellStyle name="20% - Accent1 5 14 4" xfId="65"/>
    <cellStyle name="20% - Accent1 5 14 4 2" xfId="66"/>
    <cellStyle name="20% - Accent1 5 14 5" xfId="67"/>
    <cellStyle name="20% - Accent1 5 15" xfId="68"/>
    <cellStyle name="20% - Accent1 5 15 2" xfId="69"/>
    <cellStyle name="20% - Accent1 5 15 2 2" xfId="70"/>
    <cellStyle name="20% - Accent1 5 15 2 2 2" xfId="71"/>
    <cellStyle name="20% - Accent1 5 15 2 3" xfId="72"/>
    <cellStyle name="20% - Accent1 5 15 2 3 2" xfId="73"/>
    <cellStyle name="20% - Accent1 5 15 2 4" xfId="74"/>
    <cellStyle name="20% - Accent1 5 15 3" xfId="75"/>
    <cellStyle name="20% - Accent1 5 15 3 2" xfId="76"/>
    <cellStyle name="20% - Accent1 5 15 4" xfId="77"/>
    <cellStyle name="20% - Accent1 5 15 4 2" xfId="78"/>
    <cellStyle name="20% - Accent1 5 15 5" xfId="79"/>
    <cellStyle name="20% - Accent1 5 16" xfId="80"/>
    <cellStyle name="20% - Accent1 5 16 2" xfId="81"/>
    <cellStyle name="20% - Accent1 5 16 2 2" xfId="82"/>
    <cellStyle name="20% - Accent1 5 16 2 2 2" xfId="83"/>
    <cellStyle name="20% - Accent1 5 16 2 3" xfId="84"/>
    <cellStyle name="20% - Accent1 5 16 2 3 2" xfId="85"/>
    <cellStyle name="20% - Accent1 5 16 2 4" xfId="86"/>
    <cellStyle name="20% - Accent1 5 16 3" xfId="87"/>
    <cellStyle name="20% - Accent1 5 16 3 2" xfId="88"/>
    <cellStyle name="20% - Accent1 5 16 4" xfId="89"/>
    <cellStyle name="20% - Accent1 5 16 4 2" xfId="90"/>
    <cellStyle name="20% - Accent1 5 16 5" xfId="91"/>
    <cellStyle name="20% - Accent1 5 17" xfId="92"/>
    <cellStyle name="20% - Accent1 5 17 2" xfId="93"/>
    <cellStyle name="20% - Accent1 5 17 2 2" xfId="94"/>
    <cellStyle name="20% - Accent1 5 17 2 2 2" xfId="95"/>
    <cellStyle name="20% - Accent1 5 17 2 3" xfId="96"/>
    <cellStyle name="20% - Accent1 5 17 2 3 2" xfId="97"/>
    <cellStyle name="20% - Accent1 5 17 2 4" xfId="98"/>
    <cellStyle name="20% - Accent1 5 17 3" xfId="99"/>
    <cellStyle name="20% - Accent1 5 17 3 2" xfId="100"/>
    <cellStyle name="20% - Accent1 5 17 4" xfId="101"/>
    <cellStyle name="20% - Accent1 5 17 4 2" xfId="102"/>
    <cellStyle name="20% - Accent1 5 17 5" xfId="103"/>
    <cellStyle name="20% - Accent1 5 18" xfId="104"/>
    <cellStyle name="20% - Accent1 5 18 2" xfId="105"/>
    <cellStyle name="20% - Accent1 5 18 2 2" xfId="106"/>
    <cellStyle name="20% - Accent1 5 18 2 2 2" xfId="107"/>
    <cellStyle name="20% - Accent1 5 18 2 3" xfId="108"/>
    <cellStyle name="20% - Accent1 5 18 2 3 2" xfId="109"/>
    <cellStyle name="20% - Accent1 5 18 2 4" xfId="110"/>
    <cellStyle name="20% - Accent1 5 18 3" xfId="111"/>
    <cellStyle name="20% - Accent1 5 18 3 2" xfId="112"/>
    <cellStyle name="20% - Accent1 5 18 4" xfId="113"/>
    <cellStyle name="20% - Accent1 5 18 4 2" xfId="114"/>
    <cellStyle name="20% - Accent1 5 18 5" xfId="115"/>
    <cellStyle name="20% - Accent1 5 19" xfId="116"/>
    <cellStyle name="20% - Accent1 5 19 2" xfId="117"/>
    <cellStyle name="20% - Accent1 5 19 2 2" xfId="118"/>
    <cellStyle name="20% - Accent1 5 19 3" xfId="119"/>
    <cellStyle name="20% - Accent1 5 19 3 2" xfId="120"/>
    <cellStyle name="20% - Accent1 5 19 4" xfId="121"/>
    <cellStyle name="20% - Accent1 5 2" xfId="122"/>
    <cellStyle name="20% - Accent1 5 2 10" xfId="123"/>
    <cellStyle name="20% - Accent1 5 2 10 2" xfId="124"/>
    <cellStyle name="20% - Accent1 5 2 10 2 2" xfId="125"/>
    <cellStyle name="20% - Accent1 5 2 10 2 2 2" xfId="126"/>
    <cellStyle name="20% - Accent1 5 2 10 2 3" xfId="127"/>
    <cellStyle name="20% - Accent1 5 2 10 2 3 2" xfId="128"/>
    <cellStyle name="20% - Accent1 5 2 10 2 4" xfId="129"/>
    <cellStyle name="20% - Accent1 5 2 10 3" xfId="130"/>
    <cellStyle name="20% - Accent1 5 2 10 3 2" xfId="131"/>
    <cellStyle name="20% - Accent1 5 2 10 4" xfId="132"/>
    <cellStyle name="20% - Accent1 5 2 10 4 2" xfId="133"/>
    <cellStyle name="20% - Accent1 5 2 10 5" xfId="134"/>
    <cellStyle name="20% - Accent1 5 2 11" xfId="135"/>
    <cellStyle name="20% - Accent1 5 2 11 2" xfId="136"/>
    <cellStyle name="20% - Accent1 5 2 11 2 2" xfId="137"/>
    <cellStyle name="20% - Accent1 5 2 11 2 2 2" xfId="138"/>
    <cellStyle name="20% - Accent1 5 2 11 2 3" xfId="139"/>
    <cellStyle name="20% - Accent1 5 2 11 2 3 2" xfId="140"/>
    <cellStyle name="20% - Accent1 5 2 11 2 4" xfId="141"/>
    <cellStyle name="20% - Accent1 5 2 11 3" xfId="142"/>
    <cellStyle name="20% - Accent1 5 2 11 3 2" xfId="143"/>
    <cellStyle name="20% - Accent1 5 2 11 4" xfId="144"/>
    <cellStyle name="20% - Accent1 5 2 11 4 2" xfId="145"/>
    <cellStyle name="20% - Accent1 5 2 11 5" xfId="146"/>
    <cellStyle name="20% - Accent1 5 2 12" xfId="147"/>
    <cellStyle name="20% - Accent1 5 2 12 2" xfId="148"/>
    <cellStyle name="20% - Accent1 5 2 12 2 2" xfId="149"/>
    <cellStyle name="20% - Accent1 5 2 12 2 2 2" xfId="150"/>
    <cellStyle name="20% - Accent1 5 2 12 2 3" xfId="151"/>
    <cellStyle name="20% - Accent1 5 2 12 2 3 2" xfId="152"/>
    <cellStyle name="20% - Accent1 5 2 12 2 4" xfId="153"/>
    <cellStyle name="20% - Accent1 5 2 12 3" xfId="154"/>
    <cellStyle name="20% - Accent1 5 2 12 3 2" xfId="155"/>
    <cellStyle name="20% - Accent1 5 2 12 4" xfId="156"/>
    <cellStyle name="20% - Accent1 5 2 12 4 2" xfId="157"/>
    <cellStyle name="20% - Accent1 5 2 12 5" xfId="158"/>
    <cellStyle name="20% - Accent1 5 2 13" xfId="159"/>
    <cellStyle name="20% - Accent1 5 2 13 2" xfId="160"/>
    <cellStyle name="20% - Accent1 5 2 13 2 2" xfId="161"/>
    <cellStyle name="20% - Accent1 5 2 13 2 2 2" xfId="162"/>
    <cellStyle name="20% - Accent1 5 2 13 2 3" xfId="163"/>
    <cellStyle name="20% - Accent1 5 2 13 2 3 2" xfId="164"/>
    <cellStyle name="20% - Accent1 5 2 13 2 4" xfId="165"/>
    <cellStyle name="20% - Accent1 5 2 13 3" xfId="166"/>
    <cellStyle name="20% - Accent1 5 2 13 3 2" xfId="167"/>
    <cellStyle name="20% - Accent1 5 2 13 4" xfId="168"/>
    <cellStyle name="20% - Accent1 5 2 13 4 2" xfId="169"/>
    <cellStyle name="20% - Accent1 5 2 13 5" xfId="170"/>
    <cellStyle name="20% - Accent1 5 2 14" xfId="171"/>
    <cellStyle name="20% - Accent1 5 2 14 2" xfId="172"/>
    <cellStyle name="20% - Accent1 5 2 14 2 2" xfId="173"/>
    <cellStyle name="20% - Accent1 5 2 14 2 2 2" xfId="174"/>
    <cellStyle name="20% - Accent1 5 2 14 2 3" xfId="175"/>
    <cellStyle name="20% - Accent1 5 2 14 2 3 2" xfId="176"/>
    <cellStyle name="20% - Accent1 5 2 14 2 4" xfId="177"/>
    <cellStyle name="20% - Accent1 5 2 14 3" xfId="178"/>
    <cellStyle name="20% - Accent1 5 2 14 3 2" xfId="179"/>
    <cellStyle name="20% - Accent1 5 2 14 4" xfId="180"/>
    <cellStyle name="20% - Accent1 5 2 14 4 2" xfId="181"/>
    <cellStyle name="20% - Accent1 5 2 14 5" xfId="182"/>
    <cellStyle name="20% - Accent1 5 2 15" xfId="183"/>
    <cellStyle name="20% - Accent1 5 2 15 2" xfId="184"/>
    <cellStyle name="20% - Accent1 5 2 15 2 2" xfId="185"/>
    <cellStyle name="20% - Accent1 5 2 15 2 2 2" xfId="186"/>
    <cellStyle name="20% - Accent1 5 2 15 2 3" xfId="187"/>
    <cellStyle name="20% - Accent1 5 2 15 2 3 2" xfId="188"/>
    <cellStyle name="20% - Accent1 5 2 15 2 4" xfId="189"/>
    <cellStyle name="20% - Accent1 5 2 15 3" xfId="190"/>
    <cellStyle name="20% - Accent1 5 2 15 3 2" xfId="191"/>
    <cellStyle name="20% - Accent1 5 2 15 4" xfId="192"/>
    <cellStyle name="20% - Accent1 5 2 15 4 2" xfId="193"/>
    <cellStyle name="20% - Accent1 5 2 15 5" xfId="194"/>
    <cellStyle name="20% - Accent1 5 2 16" xfId="195"/>
    <cellStyle name="20% - Accent1 5 2 16 2" xfId="196"/>
    <cellStyle name="20% - Accent1 5 2 16 2 2" xfId="197"/>
    <cellStyle name="20% - Accent1 5 2 16 2 2 2" xfId="198"/>
    <cellStyle name="20% - Accent1 5 2 16 2 3" xfId="199"/>
    <cellStyle name="20% - Accent1 5 2 16 2 3 2" xfId="200"/>
    <cellStyle name="20% - Accent1 5 2 16 2 4" xfId="201"/>
    <cellStyle name="20% - Accent1 5 2 16 3" xfId="202"/>
    <cellStyle name="20% - Accent1 5 2 16 3 2" xfId="203"/>
    <cellStyle name="20% - Accent1 5 2 16 4" xfId="204"/>
    <cellStyle name="20% - Accent1 5 2 16 4 2" xfId="205"/>
    <cellStyle name="20% - Accent1 5 2 16 5" xfId="206"/>
    <cellStyle name="20% - Accent1 5 2 17" xfId="207"/>
    <cellStyle name="20% - Accent1 5 2 17 2" xfId="208"/>
    <cellStyle name="20% - Accent1 5 2 17 2 2" xfId="209"/>
    <cellStyle name="20% - Accent1 5 2 17 2 2 2" xfId="210"/>
    <cellStyle name="20% - Accent1 5 2 17 2 3" xfId="211"/>
    <cellStyle name="20% - Accent1 5 2 17 2 3 2" xfId="212"/>
    <cellStyle name="20% - Accent1 5 2 17 2 4" xfId="213"/>
    <cellStyle name="20% - Accent1 5 2 17 3" xfId="214"/>
    <cellStyle name="20% - Accent1 5 2 17 3 2" xfId="215"/>
    <cellStyle name="20% - Accent1 5 2 17 4" xfId="216"/>
    <cellStyle name="20% - Accent1 5 2 17 4 2" xfId="217"/>
    <cellStyle name="20% - Accent1 5 2 17 5" xfId="218"/>
    <cellStyle name="20% - Accent1 5 2 18" xfId="219"/>
    <cellStyle name="20% - Accent1 5 2 18 2" xfId="220"/>
    <cellStyle name="20% - Accent1 5 2 18 2 2" xfId="221"/>
    <cellStyle name="20% - Accent1 5 2 18 3" xfId="222"/>
    <cellStyle name="20% - Accent1 5 2 18 3 2" xfId="223"/>
    <cellStyle name="20% - Accent1 5 2 18 4" xfId="224"/>
    <cellStyle name="20% - Accent1 5 2 19" xfId="225"/>
    <cellStyle name="20% - Accent1 5 2 19 2" xfId="226"/>
    <cellStyle name="20% - Accent1 5 2 2" xfId="227"/>
    <cellStyle name="20% - Accent1 5 2 2 2" xfId="228"/>
    <cellStyle name="20% - Accent1 5 2 2 2 2" xfId="229"/>
    <cellStyle name="20% - Accent1 5 2 2 2 2 2" xfId="230"/>
    <cellStyle name="20% - Accent1 5 2 2 2 3" xfId="231"/>
    <cellStyle name="20% - Accent1 5 2 2 2 3 2" xfId="232"/>
    <cellStyle name="20% - Accent1 5 2 2 2 4" xfId="233"/>
    <cellStyle name="20% - Accent1 5 2 2 3" xfId="234"/>
    <cellStyle name="20% - Accent1 5 2 2 3 2" xfId="235"/>
    <cellStyle name="20% - Accent1 5 2 2 4" xfId="236"/>
    <cellStyle name="20% - Accent1 5 2 2 4 2" xfId="237"/>
    <cellStyle name="20% - Accent1 5 2 2 5" xfId="238"/>
    <cellStyle name="20% - Accent1 5 2 20" xfId="239"/>
    <cellStyle name="20% - Accent1 5 2 20 2" xfId="240"/>
    <cellStyle name="20% - Accent1 5 2 21" xfId="241"/>
    <cellStyle name="20% - Accent1 5 2 21 2" xfId="242"/>
    <cellStyle name="20% - Accent1 5 2 22" xfId="243"/>
    <cellStyle name="20% - Accent1 5 2 3" xfId="244"/>
    <cellStyle name="20% - Accent1 5 2 3 2" xfId="245"/>
    <cellStyle name="20% - Accent1 5 2 3 2 2" xfId="246"/>
    <cellStyle name="20% - Accent1 5 2 3 2 2 2" xfId="247"/>
    <cellStyle name="20% - Accent1 5 2 3 2 3" xfId="248"/>
    <cellStyle name="20% - Accent1 5 2 3 2 3 2" xfId="249"/>
    <cellStyle name="20% - Accent1 5 2 3 2 4" xfId="250"/>
    <cellStyle name="20% - Accent1 5 2 3 3" xfId="251"/>
    <cellStyle name="20% - Accent1 5 2 3 3 2" xfId="252"/>
    <cellStyle name="20% - Accent1 5 2 3 4" xfId="253"/>
    <cellStyle name="20% - Accent1 5 2 3 4 2" xfId="254"/>
    <cellStyle name="20% - Accent1 5 2 3 5" xfId="255"/>
    <cellStyle name="20% - Accent1 5 2 4" xfId="256"/>
    <cellStyle name="20% - Accent1 5 2 4 2" xfId="257"/>
    <cellStyle name="20% - Accent1 5 2 4 2 2" xfId="258"/>
    <cellStyle name="20% - Accent1 5 2 4 2 2 2" xfId="259"/>
    <cellStyle name="20% - Accent1 5 2 4 2 3" xfId="260"/>
    <cellStyle name="20% - Accent1 5 2 4 2 3 2" xfId="261"/>
    <cellStyle name="20% - Accent1 5 2 4 2 4" xfId="262"/>
    <cellStyle name="20% - Accent1 5 2 4 3" xfId="263"/>
    <cellStyle name="20% - Accent1 5 2 4 3 2" xfId="264"/>
    <cellStyle name="20% - Accent1 5 2 4 4" xfId="265"/>
    <cellStyle name="20% - Accent1 5 2 4 4 2" xfId="266"/>
    <cellStyle name="20% - Accent1 5 2 4 5" xfId="267"/>
    <cellStyle name="20% - Accent1 5 2 5" xfId="268"/>
    <cellStyle name="20% - Accent1 5 2 5 2" xfId="269"/>
    <cellStyle name="20% - Accent1 5 2 5 2 2" xfId="270"/>
    <cellStyle name="20% - Accent1 5 2 5 2 2 2" xfId="271"/>
    <cellStyle name="20% - Accent1 5 2 5 2 3" xfId="272"/>
    <cellStyle name="20% - Accent1 5 2 5 2 3 2" xfId="273"/>
    <cellStyle name="20% - Accent1 5 2 5 2 4" xfId="274"/>
    <cellStyle name="20% - Accent1 5 2 5 3" xfId="275"/>
    <cellStyle name="20% - Accent1 5 2 5 3 2" xfId="276"/>
    <cellStyle name="20% - Accent1 5 2 5 4" xfId="277"/>
    <cellStyle name="20% - Accent1 5 2 5 4 2" xfId="278"/>
    <cellStyle name="20% - Accent1 5 2 5 5" xfId="279"/>
    <cellStyle name="20% - Accent1 5 2 6" xfId="280"/>
    <cellStyle name="20% - Accent1 5 2 6 2" xfId="281"/>
    <cellStyle name="20% - Accent1 5 2 6 2 2" xfId="282"/>
    <cellStyle name="20% - Accent1 5 2 6 2 2 2" xfId="283"/>
    <cellStyle name="20% - Accent1 5 2 6 2 3" xfId="284"/>
    <cellStyle name="20% - Accent1 5 2 6 2 3 2" xfId="285"/>
    <cellStyle name="20% - Accent1 5 2 6 2 4" xfId="286"/>
    <cellStyle name="20% - Accent1 5 2 6 3" xfId="287"/>
    <cellStyle name="20% - Accent1 5 2 6 3 2" xfId="288"/>
    <cellStyle name="20% - Accent1 5 2 6 4" xfId="289"/>
    <cellStyle name="20% - Accent1 5 2 6 4 2" xfId="290"/>
    <cellStyle name="20% - Accent1 5 2 6 5" xfId="291"/>
    <cellStyle name="20% - Accent1 5 2 7" xfId="292"/>
    <cellStyle name="20% - Accent1 5 2 7 2" xfId="293"/>
    <cellStyle name="20% - Accent1 5 2 7 2 2" xfId="294"/>
    <cellStyle name="20% - Accent1 5 2 7 2 2 2" xfId="295"/>
    <cellStyle name="20% - Accent1 5 2 7 2 3" xfId="296"/>
    <cellStyle name="20% - Accent1 5 2 7 2 3 2" xfId="297"/>
    <cellStyle name="20% - Accent1 5 2 7 2 4" xfId="298"/>
    <cellStyle name="20% - Accent1 5 2 7 3" xfId="299"/>
    <cellStyle name="20% - Accent1 5 2 7 3 2" xfId="300"/>
    <cellStyle name="20% - Accent1 5 2 7 4" xfId="301"/>
    <cellStyle name="20% - Accent1 5 2 7 4 2" xfId="302"/>
    <cellStyle name="20% - Accent1 5 2 7 5" xfId="303"/>
    <cellStyle name="20% - Accent1 5 2 8" xfId="304"/>
    <cellStyle name="20% - Accent1 5 2 8 2" xfId="305"/>
    <cellStyle name="20% - Accent1 5 2 8 2 2" xfId="306"/>
    <cellStyle name="20% - Accent1 5 2 8 2 2 2" xfId="307"/>
    <cellStyle name="20% - Accent1 5 2 8 2 3" xfId="308"/>
    <cellStyle name="20% - Accent1 5 2 8 2 3 2" xfId="309"/>
    <cellStyle name="20% - Accent1 5 2 8 2 4" xfId="310"/>
    <cellStyle name="20% - Accent1 5 2 8 3" xfId="311"/>
    <cellStyle name="20% - Accent1 5 2 8 3 2" xfId="312"/>
    <cellStyle name="20% - Accent1 5 2 8 4" xfId="313"/>
    <cellStyle name="20% - Accent1 5 2 8 4 2" xfId="314"/>
    <cellStyle name="20% - Accent1 5 2 8 5" xfId="315"/>
    <cellStyle name="20% - Accent1 5 2 9" xfId="316"/>
    <cellStyle name="20% - Accent1 5 2 9 2" xfId="317"/>
    <cellStyle name="20% - Accent1 5 2 9 2 2" xfId="318"/>
    <cellStyle name="20% - Accent1 5 2 9 2 2 2" xfId="319"/>
    <cellStyle name="20% - Accent1 5 2 9 2 3" xfId="320"/>
    <cellStyle name="20% - Accent1 5 2 9 2 3 2" xfId="321"/>
    <cellStyle name="20% - Accent1 5 2 9 2 4" xfId="322"/>
    <cellStyle name="20% - Accent1 5 2 9 3" xfId="323"/>
    <cellStyle name="20% - Accent1 5 2 9 3 2" xfId="324"/>
    <cellStyle name="20% - Accent1 5 2 9 4" xfId="325"/>
    <cellStyle name="20% - Accent1 5 2 9 4 2" xfId="326"/>
    <cellStyle name="20% - Accent1 5 2 9 5" xfId="327"/>
    <cellStyle name="20% - Accent1 5 20" xfId="328"/>
    <cellStyle name="20% - Accent1 5 20 2" xfId="329"/>
    <cellStyle name="20% - Accent1 5 21" xfId="330"/>
    <cellStyle name="20% - Accent1 5 21 2" xfId="331"/>
    <cellStyle name="20% - Accent1 5 22" xfId="332"/>
    <cellStyle name="20% - Accent1 5 22 2" xfId="333"/>
    <cellStyle name="20% - Accent1 5 23" xfId="334"/>
    <cellStyle name="20% - Accent1 5 3" xfId="335"/>
    <cellStyle name="20% - Accent1 5 3 2" xfId="336"/>
    <cellStyle name="20% - Accent1 5 3 2 2" xfId="337"/>
    <cellStyle name="20% - Accent1 5 3 2 2 2" xfId="338"/>
    <cellStyle name="20% - Accent1 5 3 2 3" xfId="339"/>
    <cellStyle name="20% - Accent1 5 3 2 3 2" xfId="340"/>
    <cellStyle name="20% - Accent1 5 3 2 4" xfId="341"/>
    <cellStyle name="20% - Accent1 5 3 3" xfId="342"/>
    <cellStyle name="20% - Accent1 5 3 3 2" xfId="343"/>
    <cellStyle name="20% - Accent1 5 3 4" xfId="344"/>
    <cellStyle name="20% - Accent1 5 3 4 2" xfId="345"/>
    <cellStyle name="20% - Accent1 5 3 5" xfId="346"/>
    <cellStyle name="20% - Accent1 5 4" xfId="347"/>
    <cellStyle name="20% - Accent1 5 4 2" xfId="348"/>
    <cellStyle name="20% - Accent1 5 4 2 2" xfId="349"/>
    <cellStyle name="20% - Accent1 5 4 2 2 2" xfId="350"/>
    <cellStyle name="20% - Accent1 5 4 2 3" xfId="351"/>
    <cellStyle name="20% - Accent1 5 4 2 3 2" xfId="352"/>
    <cellStyle name="20% - Accent1 5 4 2 4" xfId="353"/>
    <cellStyle name="20% - Accent1 5 4 3" xfId="354"/>
    <cellStyle name="20% - Accent1 5 4 3 2" xfId="355"/>
    <cellStyle name="20% - Accent1 5 4 4" xfId="356"/>
    <cellStyle name="20% - Accent1 5 4 4 2" xfId="357"/>
    <cellStyle name="20% - Accent1 5 4 5" xfId="358"/>
    <cellStyle name="20% - Accent1 5 5" xfId="359"/>
    <cellStyle name="20% - Accent1 5 5 2" xfId="360"/>
    <cellStyle name="20% - Accent1 5 5 2 2" xfId="361"/>
    <cellStyle name="20% - Accent1 5 5 2 2 2" xfId="362"/>
    <cellStyle name="20% - Accent1 5 5 2 3" xfId="363"/>
    <cellStyle name="20% - Accent1 5 5 2 3 2" xfId="364"/>
    <cellStyle name="20% - Accent1 5 5 2 4" xfId="365"/>
    <cellStyle name="20% - Accent1 5 5 3" xfId="366"/>
    <cellStyle name="20% - Accent1 5 5 3 2" xfId="367"/>
    <cellStyle name="20% - Accent1 5 5 4" xfId="368"/>
    <cellStyle name="20% - Accent1 5 5 4 2" xfId="369"/>
    <cellStyle name="20% - Accent1 5 5 5" xfId="370"/>
    <cellStyle name="20% - Accent1 5 6" xfId="371"/>
    <cellStyle name="20% - Accent1 5 6 2" xfId="372"/>
    <cellStyle name="20% - Accent1 5 6 2 2" xfId="373"/>
    <cellStyle name="20% - Accent1 5 6 2 2 2" xfId="374"/>
    <cellStyle name="20% - Accent1 5 6 2 3" xfId="375"/>
    <cellStyle name="20% - Accent1 5 6 2 3 2" xfId="376"/>
    <cellStyle name="20% - Accent1 5 6 2 4" xfId="377"/>
    <cellStyle name="20% - Accent1 5 6 3" xfId="378"/>
    <cellStyle name="20% - Accent1 5 6 3 2" xfId="379"/>
    <cellStyle name="20% - Accent1 5 6 4" xfId="380"/>
    <cellStyle name="20% - Accent1 5 6 4 2" xfId="381"/>
    <cellStyle name="20% - Accent1 5 6 5" xfId="382"/>
    <cellStyle name="20% - Accent1 5 7" xfId="383"/>
    <cellStyle name="20% - Accent1 5 7 2" xfId="384"/>
    <cellStyle name="20% - Accent1 5 7 2 2" xfId="385"/>
    <cellStyle name="20% - Accent1 5 7 2 2 2" xfId="386"/>
    <cellStyle name="20% - Accent1 5 7 2 3" xfId="387"/>
    <cellStyle name="20% - Accent1 5 7 2 3 2" xfId="388"/>
    <cellStyle name="20% - Accent1 5 7 2 4" xfId="389"/>
    <cellStyle name="20% - Accent1 5 7 3" xfId="390"/>
    <cellStyle name="20% - Accent1 5 7 3 2" xfId="391"/>
    <cellStyle name="20% - Accent1 5 7 4" xfId="392"/>
    <cellStyle name="20% - Accent1 5 7 4 2" xfId="393"/>
    <cellStyle name="20% - Accent1 5 7 5" xfId="394"/>
    <cellStyle name="20% - Accent1 5 8" xfId="395"/>
    <cellStyle name="20% - Accent1 5 8 2" xfId="396"/>
    <cellStyle name="20% - Accent1 5 8 2 2" xfId="397"/>
    <cellStyle name="20% - Accent1 5 8 2 2 2" xfId="398"/>
    <cellStyle name="20% - Accent1 5 8 2 3" xfId="399"/>
    <cellStyle name="20% - Accent1 5 8 2 3 2" xfId="400"/>
    <cellStyle name="20% - Accent1 5 8 2 4" xfId="401"/>
    <cellStyle name="20% - Accent1 5 8 3" xfId="402"/>
    <cellStyle name="20% - Accent1 5 8 3 2" xfId="403"/>
    <cellStyle name="20% - Accent1 5 8 4" xfId="404"/>
    <cellStyle name="20% - Accent1 5 8 4 2" xfId="405"/>
    <cellStyle name="20% - Accent1 5 8 5" xfId="406"/>
    <cellStyle name="20% - Accent1 5 9" xfId="407"/>
    <cellStyle name="20% - Accent1 5 9 2" xfId="408"/>
    <cellStyle name="20% - Accent1 5 9 2 2" xfId="409"/>
    <cellStyle name="20% - Accent1 5 9 2 2 2" xfId="410"/>
    <cellStyle name="20% - Accent1 5 9 2 3" xfId="411"/>
    <cellStyle name="20% - Accent1 5 9 2 3 2" xfId="412"/>
    <cellStyle name="20% - Accent1 5 9 2 4" xfId="413"/>
    <cellStyle name="20% - Accent1 5 9 3" xfId="414"/>
    <cellStyle name="20% - Accent1 5 9 3 2" xfId="415"/>
    <cellStyle name="20% - Accent1 5 9 4" xfId="416"/>
    <cellStyle name="20% - Accent1 5 9 4 2" xfId="417"/>
    <cellStyle name="20% - Accent1 5 9 5" xfId="418"/>
    <cellStyle name="20% - Accent2 2" xfId="419"/>
    <cellStyle name="20% - Accent2 3" xfId="420"/>
    <cellStyle name="20% - Accent2 4" xfId="421"/>
    <cellStyle name="20% - Accent2 5" xfId="422"/>
    <cellStyle name="20% - Accent2 5 10" xfId="423"/>
    <cellStyle name="20% - Accent2 5 10 2" xfId="424"/>
    <cellStyle name="20% - Accent2 5 10 2 2" xfId="425"/>
    <cellStyle name="20% - Accent2 5 10 2 2 2" xfId="426"/>
    <cellStyle name="20% - Accent2 5 10 2 3" xfId="427"/>
    <cellStyle name="20% - Accent2 5 10 2 3 2" xfId="428"/>
    <cellStyle name="20% - Accent2 5 10 2 4" xfId="429"/>
    <cellStyle name="20% - Accent2 5 10 3" xfId="430"/>
    <cellStyle name="20% - Accent2 5 10 3 2" xfId="431"/>
    <cellStyle name="20% - Accent2 5 10 4" xfId="432"/>
    <cellStyle name="20% - Accent2 5 10 4 2" xfId="433"/>
    <cellStyle name="20% - Accent2 5 10 5" xfId="434"/>
    <cellStyle name="20% - Accent2 5 11" xfId="435"/>
    <cellStyle name="20% - Accent2 5 11 2" xfId="436"/>
    <cellStyle name="20% - Accent2 5 11 2 2" xfId="437"/>
    <cellStyle name="20% - Accent2 5 11 2 2 2" xfId="438"/>
    <cellStyle name="20% - Accent2 5 11 2 3" xfId="439"/>
    <cellStyle name="20% - Accent2 5 11 2 3 2" xfId="440"/>
    <cellStyle name="20% - Accent2 5 11 2 4" xfId="441"/>
    <cellStyle name="20% - Accent2 5 11 3" xfId="442"/>
    <cellStyle name="20% - Accent2 5 11 3 2" xfId="443"/>
    <cellStyle name="20% - Accent2 5 11 4" xfId="444"/>
    <cellStyle name="20% - Accent2 5 11 4 2" xfId="445"/>
    <cellStyle name="20% - Accent2 5 11 5" xfId="446"/>
    <cellStyle name="20% - Accent2 5 12" xfId="447"/>
    <cellStyle name="20% - Accent2 5 12 2" xfId="448"/>
    <cellStyle name="20% - Accent2 5 12 2 2" xfId="449"/>
    <cellStyle name="20% - Accent2 5 12 2 2 2" xfId="450"/>
    <cellStyle name="20% - Accent2 5 12 2 3" xfId="451"/>
    <cellStyle name="20% - Accent2 5 12 2 3 2" xfId="452"/>
    <cellStyle name="20% - Accent2 5 12 2 4" xfId="453"/>
    <cellStyle name="20% - Accent2 5 12 3" xfId="454"/>
    <cellStyle name="20% - Accent2 5 12 3 2" xfId="455"/>
    <cellStyle name="20% - Accent2 5 12 4" xfId="456"/>
    <cellStyle name="20% - Accent2 5 12 4 2" xfId="457"/>
    <cellStyle name="20% - Accent2 5 12 5" xfId="458"/>
    <cellStyle name="20% - Accent2 5 13" xfId="459"/>
    <cellStyle name="20% - Accent2 5 13 2" xfId="460"/>
    <cellStyle name="20% - Accent2 5 13 2 2" xfId="461"/>
    <cellStyle name="20% - Accent2 5 13 2 2 2" xfId="462"/>
    <cellStyle name="20% - Accent2 5 13 2 3" xfId="463"/>
    <cellStyle name="20% - Accent2 5 13 2 3 2" xfId="464"/>
    <cellStyle name="20% - Accent2 5 13 2 4" xfId="465"/>
    <cellStyle name="20% - Accent2 5 13 3" xfId="466"/>
    <cellStyle name="20% - Accent2 5 13 3 2" xfId="467"/>
    <cellStyle name="20% - Accent2 5 13 4" xfId="468"/>
    <cellStyle name="20% - Accent2 5 13 4 2" xfId="469"/>
    <cellStyle name="20% - Accent2 5 13 5" xfId="470"/>
    <cellStyle name="20% - Accent2 5 14" xfId="471"/>
    <cellStyle name="20% - Accent2 5 14 2" xfId="472"/>
    <cellStyle name="20% - Accent2 5 14 2 2" xfId="473"/>
    <cellStyle name="20% - Accent2 5 14 2 2 2" xfId="474"/>
    <cellStyle name="20% - Accent2 5 14 2 3" xfId="475"/>
    <cellStyle name="20% - Accent2 5 14 2 3 2" xfId="476"/>
    <cellStyle name="20% - Accent2 5 14 2 4" xfId="477"/>
    <cellStyle name="20% - Accent2 5 14 3" xfId="478"/>
    <cellStyle name="20% - Accent2 5 14 3 2" xfId="479"/>
    <cellStyle name="20% - Accent2 5 14 4" xfId="480"/>
    <cellStyle name="20% - Accent2 5 14 4 2" xfId="481"/>
    <cellStyle name="20% - Accent2 5 14 5" xfId="482"/>
    <cellStyle name="20% - Accent2 5 15" xfId="483"/>
    <cellStyle name="20% - Accent2 5 15 2" xfId="484"/>
    <cellStyle name="20% - Accent2 5 15 2 2" xfId="485"/>
    <cellStyle name="20% - Accent2 5 15 2 2 2" xfId="486"/>
    <cellStyle name="20% - Accent2 5 15 2 3" xfId="487"/>
    <cellStyle name="20% - Accent2 5 15 2 3 2" xfId="488"/>
    <cellStyle name="20% - Accent2 5 15 2 4" xfId="489"/>
    <cellStyle name="20% - Accent2 5 15 3" xfId="490"/>
    <cellStyle name="20% - Accent2 5 15 3 2" xfId="491"/>
    <cellStyle name="20% - Accent2 5 15 4" xfId="492"/>
    <cellStyle name="20% - Accent2 5 15 4 2" xfId="493"/>
    <cellStyle name="20% - Accent2 5 15 5" xfId="494"/>
    <cellStyle name="20% - Accent2 5 16" xfId="495"/>
    <cellStyle name="20% - Accent2 5 16 2" xfId="496"/>
    <cellStyle name="20% - Accent2 5 16 2 2" xfId="497"/>
    <cellStyle name="20% - Accent2 5 16 2 2 2" xfId="498"/>
    <cellStyle name="20% - Accent2 5 16 2 3" xfId="499"/>
    <cellStyle name="20% - Accent2 5 16 2 3 2" xfId="500"/>
    <cellStyle name="20% - Accent2 5 16 2 4" xfId="501"/>
    <cellStyle name="20% - Accent2 5 16 3" xfId="502"/>
    <cellStyle name="20% - Accent2 5 16 3 2" xfId="503"/>
    <cellStyle name="20% - Accent2 5 16 4" xfId="504"/>
    <cellStyle name="20% - Accent2 5 16 4 2" xfId="505"/>
    <cellStyle name="20% - Accent2 5 16 5" xfId="506"/>
    <cellStyle name="20% - Accent2 5 17" xfId="507"/>
    <cellStyle name="20% - Accent2 5 17 2" xfId="508"/>
    <cellStyle name="20% - Accent2 5 17 2 2" xfId="509"/>
    <cellStyle name="20% - Accent2 5 17 2 2 2" xfId="510"/>
    <cellStyle name="20% - Accent2 5 17 2 3" xfId="511"/>
    <cellStyle name="20% - Accent2 5 17 2 3 2" xfId="512"/>
    <cellStyle name="20% - Accent2 5 17 2 4" xfId="513"/>
    <cellStyle name="20% - Accent2 5 17 3" xfId="514"/>
    <cellStyle name="20% - Accent2 5 17 3 2" xfId="515"/>
    <cellStyle name="20% - Accent2 5 17 4" xfId="516"/>
    <cellStyle name="20% - Accent2 5 17 4 2" xfId="517"/>
    <cellStyle name="20% - Accent2 5 17 5" xfId="518"/>
    <cellStyle name="20% - Accent2 5 18" xfId="519"/>
    <cellStyle name="20% - Accent2 5 18 2" xfId="520"/>
    <cellStyle name="20% - Accent2 5 18 2 2" xfId="521"/>
    <cellStyle name="20% - Accent2 5 18 2 2 2" xfId="522"/>
    <cellStyle name="20% - Accent2 5 18 2 3" xfId="523"/>
    <cellStyle name="20% - Accent2 5 18 2 3 2" xfId="524"/>
    <cellStyle name="20% - Accent2 5 18 2 4" xfId="525"/>
    <cellStyle name="20% - Accent2 5 18 3" xfId="526"/>
    <cellStyle name="20% - Accent2 5 18 3 2" xfId="527"/>
    <cellStyle name="20% - Accent2 5 18 4" xfId="528"/>
    <cellStyle name="20% - Accent2 5 18 4 2" xfId="529"/>
    <cellStyle name="20% - Accent2 5 18 5" xfId="530"/>
    <cellStyle name="20% - Accent2 5 19" xfId="531"/>
    <cellStyle name="20% - Accent2 5 19 2" xfId="532"/>
    <cellStyle name="20% - Accent2 5 19 2 2" xfId="533"/>
    <cellStyle name="20% - Accent2 5 19 3" xfId="534"/>
    <cellStyle name="20% - Accent2 5 19 3 2" xfId="535"/>
    <cellStyle name="20% - Accent2 5 19 4" xfId="536"/>
    <cellStyle name="20% - Accent2 5 2" xfId="537"/>
    <cellStyle name="20% - Accent2 5 2 10" xfId="538"/>
    <cellStyle name="20% - Accent2 5 2 10 2" xfId="539"/>
    <cellStyle name="20% - Accent2 5 2 10 2 2" xfId="540"/>
    <cellStyle name="20% - Accent2 5 2 10 2 2 2" xfId="541"/>
    <cellStyle name="20% - Accent2 5 2 10 2 3" xfId="542"/>
    <cellStyle name="20% - Accent2 5 2 10 2 3 2" xfId="543"/>
    <cellStyle name="20% - Accent2 5 2 10 2 4" xfId="544"/>
    <cellStyle name="20% - Accent2 5 2 10 3" xfId="545"/>
    <cellStyle name="20% - Accent2 5 2 10 3 2" xfId="546"/>
    <cellStyle name="20% - Accent2 5 2 10 4" xfId="547"/>
    <cellStyle name="20% - Accent2 5 2 10 4 2" xfId="548"/>
    <cellStyle name="20% - Accent2 5 2 10 5" xfId="549"/>
    <cellStyle name="20% - Accent2 5 2 11" xfId="550"/>
    <cellStyle name="20% - Accent2 5 2 11 2" xfId="551"/>
    <cellStyle name="20% - Accent2 5 2 11 2 2" xfId="552"/>
    <cellStyle name="20% - Accent2 5 2 11 2 2 2" xfId="553"/>
    <cellStyle name="20% - Accent2 5 2 11 2 3" xfId="554"/>
    <cellStyle name="20% - Accent2 5 2 11 2 3 2" xfId="555"/>
    <cellStyle name="20% - Accent2 5 2 11 2 4" xfId="556"/>
    <cellStyle name="20% - Accent2 5 2 11 3" xfId="557"/>
    <cellStyle name="20% - Accent2 5 2 11 3 2" xfId="558"/>
    <cellStyle name="20% - Accent2 5 2 11 4" xfId="559"/>
    <cellStyle name="20% - Accent2 5 2 11 4 2" xfId="560"/>
    <cellStyle name="20% - Accent2 5 2 11 5" xfId="561"/>
    <cellStyle name="20% - Accent2 5 2 12" xfId="562"/>
    <cellStyle name="20% - Accent2 5 2 12 2" xfId="563"/>
    <cellStyle name="20% - Accent2 5 2 12 2 2" xfId="564"/>
    <cellStyle name="20% - Accent2 5 2 12 2 2 2" xfId="565"/>
    <cellStyle name="20% - Accent2 5 2 12 2 3" xfId="566"/>
    <cellStyle name="20% - Accent2 5 2 12 2 3 2" xfId="567"/>
    <cellStyle name="20% - Accent2 5 2 12 2 4" xfId="568"/>
    <cellStyle name="20% - Accent2 5 2 12 3" xfId="569"/>
    <cellStyle name="20% - Accent2 5 2 12 3 2" xfId="570"/>
    <cellStyle name="20% - Accent2 5 2 12 4" xfId="571"/>
    <cellStyle name="20% - Accent2 5 2 12 4 2" xfId="572"/>
    <cellStyle name="20% - Accent2 5 2 12 5" xfId="573"/>
    <cellStyle name="20% - Accent2 5 2 13" xfId="574"/>
    <cellStyle name="20% - Accent2 5 2 13 2" xfId="575"/>
    <cellStyle name="20% - Accent2 5 2 13 2 2" xfId="576"/>
    <cellStyle name="20% - Accent2 5 2 13 2 2 2" xfId="577"/>
    <cellStyle name="20% - Accent2 5 2 13 2 3" xfId="578"/>
    <cellStyle name="20% - Accent2 5 2 13 2 3 2" xfId="579"/>
    <cellStyle name="20% - Accent2 5 2 13 2 4" xfId="580"/>
    <cellStyle name="20% - Accent2 5 2 13 3" xfId="581"/>
    <cellStyle name="20% - Accent2 5 2 13 3 2" xfId="582"/>
    <cellStyle name="20% - Accent2 5 2 13 4" xfId="583"/>
    <cellStyle name="20% - Accent2 5 2 13 4 2" xfId="584"/>
    <cellStyle name="20% - Accent2 5 2 13 5" xfId="585"/>
    <cellStyle name="20% - Accent2 5 2 14" xfId="586"/>
    <cellStyle name="20% - Accent2 5 2 14 2" xfId="587"/>
    <cellStyle name="20% - Accent2 5 2 14 2 2" xfId="588"/>
    <cellStyle name="20% - Accent2 5 2 14 2 2 2" xfId="589"/>
    <cellStyle name="20% - Accent2 5 2 14 2 3" xfId="590"/>
    <cellStyle name="20% - Accent2 5 2 14 2 3 2" xfId="591"/>
    <cellStyle name="20% - Accent2 5 2 14 2 4" xfId="592"/>
    <cellStyle name="20% - Accent2 5 2 14 3" xfId="593"/>
    <cellStyle name="20% - Accent2 5 2 14 3 2" xfId="594"/>
    <cellStyle name="20% - Accent2 5 2 14 4" xfId="595"/>
    <cellStyle name="20% - Accent2 5 2 14 4 2" xfId="596"/>
    <cellStyle name="20% - Accent2 5 2 14 5" xfId="597"/>
    <cellStyle name="20% - Accent2 5 2 15" xfId="598"/>
    <cellStyle name="20% - Accent2 5 2 15 2" xfId="599"/>
    <cellStyle name="20% - Accent2 5 2 15 2 2" xfId="600"/>
    <cellStyle name="20% - Accent2 5 2 15 2 2 2" xfId="601"/>
    <cellStyle name="20% - Accent2 5 2 15 2 3" xfId="602"/>
    <cellStyle name="20% - Accent2 5 2 15 2 3 2" xfId="603"/>
    <cellStyle name="20% - Accent2 5 2 15 2 4" xfId="604"/>
    <cellStyle name="20% - Accent2 5 2 15 3" xfId="605"/>
    <cellStyle name="20% - Accent2 5 2 15 3 2" xfId="606"/>
    <cellStyle name="20% - Accent2 5 2 15 4" xfId="607"/>
    <cellStyle name="20% - Accent2 5 2 15 4 2" xfId="608"/>
    <cellStyle name="20% - Accent2 5 2 15 5" xfId="609"/>
    <cellStyle name="20% - Accent2 5 2 16" xfId="610"/>
    <cellStyle name="20% - Accent2 5 2 16 2" xfId="611"/>
    <cellStyle name="20% - Accent2 5 2 16 2 2" xfId="612"/>
    <cellStyle name="20% - Accent2 5 2 16 2 2 2" xfId="613"/>
    <cellStyle name="20% - Accent2 5 2 16 2 3" xfId="614"/>
    <cellStyle name="20% - Accent2 5 2 16 2 3 2" xfId="615"/>
    <cellStyle name="20% - Accent2 5 2 16 2 4" xfId="616"/>
    <cellStyle name="20% - Accent2 5 2 16 3" xfId="617"/>
    <cellStyle name="20% - Accent2 5 2 16 3 2" xfId="618"/>
    <cellStyle name="20% - Accent2 5 2 16 4" xfId="619"/>
    <cellStyle name="20% - Accent2 5 2 16 4 2" xfId="620"/>
    <cellStyle name="20% - Accent2 5 2 16 5" xfId="621"/>
    <cellStyle name="20% - Accent2 5 2 17" xfId="622"/>
    <cellStyle name="20% - Accent2 5 2 17 2" xfId="623"/>
    <cellStyle name="20% - Accent2 5 2 17 2 2" xfId="624"/>
    <cellStyle name="20% - Accent2 5 2 17 2 2 2" xfId="625"/>
    <cellStyle name="20% - Accent2 5 2 17 2 3" xfId="626"/>
    <cellStyle name="20% - Accent2 5 2 17 2 3 2" xfId="627"/>
    <cellStyle name="20% - Accent2 5 2 17 2 4" xfId="628"/>
    <cellStyle name="20% - Accent2 5 2 17 3" xfId="629"/>
    <cellStyle name="20% - Accent2 5 2 17 3 2" xfId="630"/>
    <cellStyle name="20% - Accent2 5 2 17 4" xfId="631"/>
    <cellStyle name="20% - Accent2 5 2 17 4 2" xfId="632"/>
    <cellStyle name="20% - Accent2 5 2 17 5" xfId="633"/>
    <cellStyle name="20% - Accent2 5 2 18" xfId="634"/>
    <cellStyle name="20% - Accent2 5 2 18 2" xfId="635"/>
    <cellStyle name="20% - Accent2 5 2 18 2 2" xfId="636"/>
    <cellStyle name="20% - Accent2 5 2 18 3" xfId="637"/>
    <cellStyle name="20% - Accent2 5 2 18 3 2" xfId="638"/>
    <cellStyle name="20% - Accent2 5 2 18 4" xfId="639"/>
    <cellStyle name="20% - Accent2 5 2 19" xfId="640"/>
    <cellStyle name="20% - Accent2 5 2 19 2" xfId="641"/>
    <cellStyle name="20% - Accent2 5 2 2" xfId="642"/>
    <cellStyle name="20% - Accent2 5 2 2 2" xfId="643"/>
    <cellStyle name="20% - Accent2 5 2 2 2 2" xfId="644"/>
    <cellStyle name="20% - Accent2 5 2 2 2 2 2" xfId="645"/>
    <cellStyle name="20% - Accent2 5 2 2 2 3" xfId="646"/>
    <cellStyle name="20% - Accent2 5 2 2 2 3 2" xfId="647"/>
    <cellStyle name="20% - Accent2 5 2 2 2 4" xfId="648"/>
    <cellStyle name="20% - Accent2 5 2 2 3" xfId="649"/>
    <cellStyle name="20% - Accent2 5 2 2 3 2" xfId="650"/>
    <cellStyle name="20% - Accent2 5 2 2 4" xfId="651"/>
    <cellStyle name="20% - Accent2 5 2 2 4 2" xfId="652"/>
    <cellStyle name="20% - Accent2 5 2 2 5" xfId="653"/>
    <cellStyle name="20% - Accent2 5 2 20" xfId="654"/>
    <cellStyle name="20% - Accent2 5 2 20 2" xfId="655"/>
    <cellStyle name="20% - Accent2 5 2 21" xfId="656"/>
    <cellStyle name="20% - Accent2 5 2 21 2" xfId="657"/>
    <cellStyle name="20% - Accent2 5 2 22" xfId="658"/>
    <cellStyle name="20% - Accent2 5 2 3" xfId="659"/>
    <cellStyle name="20% - Accent2 5 2 3 2" xfId="660"/>
    <cellStyle name="20% - Accent2 5 2 3 2 2" xfId="661"/>
    <cellStyle name="20% - Accent2 5 2 3 2 2 2" xfId="662"/>
    <cellStyle name="20% - Accent2 5 2 3 2 3" xfId="663"/>
    <cellStyle name="20% - Accent2 5 2 3 2 3 2" xfId="664"/>
    <cellStyle name="20% - Accent2 5 2 3 2 4" xfId="665"/>
    <cellStyle name="20% - Accent2 5 2 3 3" xfId="666"/>
    <cellStyle name="20% - Accent2 5 2 3 3 2" xfId="667"/>
    <cellStyle name="20% - Accent2 5 2 3 4" xfId="668"/>
    <cellStyle name="20% - Accent2 5 2 3 4 2" xfId="669"/>
    <cellStyle name="20% - Accent2 5 2 3 5" xfId="670"/>
    <cellStyle name="20% - Accent2 5 2 4" xfId="671"/>
    <cellStyle name="20% - Accent2 5 2 4 2" xfId="672"/>
    <cellStyle name="20% - Accent2 5 2 4 2 2" xfId="673"/>
    <cellStyle name="20% - Accent2 5 2 4 2 2 2" xfId="674"/>
    <cellStyle name="20% - Accent2 5 2 4 2 3" xfId="675"/>
    <cellStyle name="20% - Accent2 5 2 4 2 3 2" xfId="676"/>
    <cellStyle name="20% - Accent2 5 2 4 2 4" xfId="677"/>
    <cellStyle name="20% - Accent2 5 2 4 3" xfId="678"/>
    <cellStyle name="20% - Accent2 5 2 4 3 2" xfId="679"/>
    <cellStyle name="20% - Accent2 5 2 4 4" xfId="680"/>
    <cellStyle name="20% - Accent2 5 2 4 4 2" xfId="681"/>
    <cellStyle name="20% - Accent2 5 2 4 5" xfId="682"/>
    <cellStyle name="20% - Accent2 5 2 5" xfId="683"/>
    <cellStyle name="20% - Accent2 5 2 5 2" xfId="684"/>
    <cellStyle name="20% - Accent2 5 2 5 2 2" xfId="685"/>
    <cellStyle name="20% - Accent2 5 2 5 2 2 2" xfId="686"/>
    <cellStyle name="20% - Accent2 5 2 5 2 3" xfId="687"/>
    <cellStyle name="20% - Accent2 5 2 5 2 3 2" xfId="688"/>
    <cellStyle name="20% - Accent2 5 2 5 2 4" xfId="689"/>
    <cellStyle name="20% - Accent2 5 2 5 3" xfId="690"/>
    <cellStyle name="20% - Accent2 5 2 5 3 2" xfId="691"/>
    <cellStyle name="20% - Accent2 5 2 5 4" xfId="692"/>
    <cellStyle name="20% - Accent2 5 2 5 4 2" xfId="693"/>
    <cellStyle name="20% - Accent2 5 2 5 5" xfId="694"/>
    <cellStyle name="20% - Accent2 5 2 6" xfId="695"/>
    <cellStyle name="20% - Accent2 5 2 6 2" xfId="696"/>
    <cellStyle name="20% - Accent2 5 2 6 2 2" xfId="697"/>
    <cellStyle name="20% - Accent2 5 2 6 2 2 2" xfId="698"/>
    <cellStyle name="20% - Accent2 5 2 6 2 3" xfId="699"/>
    <cellStyle name="20% - Accent2 5 2 6 2 3 2" xfId="700"/>
    <cellStyle name="20% - Accent2 5 2 6 2 4" xfId="701"/>
    <cellStyle name="20% - Accent2 5 2 6 3" xfId="702"/>
    <cellStyle name="20% - Accent2 5 2 6 3 2" xfId="703"/>
    <cellStyle name="20% - Accent2 5 2 6 4" xfId="704"/>
    <cellStyle name="20% - Accent2 5 2 6 4 2" xfId="705"/>
    <cellStyle name="20% - Accent2 5 2 6 5" xfId="706"/>
    <cellStyle name="20% - Accent2 5 2 7" xfId="707"/>
    <cellStyle name="20% - Accent2 5 2 7 2" xfId="708"/>
    <cellStyle name="20% - Accent2 5 2 7 2 2" xfId="709"/>
    <cellStyle name="20% - Accent2 5 2 7 2 2 2" xfId="710"/>
    <cellStyle name="20% - Accent2 5 2 7 2 3" xfId="711"/>
    <cellStyle name="20% - Accent2 5 2 7 2 3 2" xfId="712"/>
    <cellStyle name="20% - Accent2 5 2 7 2 4" xfId="713"/>
    <cellStyle name="20% - Accent2 5 2 7 3" xfId="714"/>
    <cellStyle name="20% - Accent2 5 2 7 3 2" xfId="715"/>
    <cellStyle name="20% - Accent2 5 2 7 4" xfId="716"/>
    <cellStyle name="20% - Accent2 5 2 7 4 2" xfId="717"/>
    <cellStyle name="20% - Accent2 5 2 7 5" xfId="718"/>
    <cellStyle name="20% - Accent2 5 2 8" xfId="719"/>
    <cellStyle name="20% - Accent2 5 2 8 2" xfId="720"/>
    <cellStyle name="20% - Accent2 5 2 8 2 2" xfId="721"/>
    <cellStyle name="20% - Accent2 5 2 8 2 2 2" xfId="722"/>
    <cellStyle name="20% - Accent2 5 2 8 2 3" xfId="723"/>
    <cellStyle name="20% - Accent2 5 2 8 2 3 2" xfId="724"/>
    <cellStyle name="20% - Accent2 5 2 8 2 4" xfId="725"/>
    <cellStyle name="20% - Accent2 5 2 8 3" xfId="726"/>
    <cellStyle name="20% - Accent2 5 2 8 3 2" xfId="727"/>
    <cellStyle name="20% - Accent2 5 2 8 4" xfId="728"/>
    <cellStyle name="20% - Accent2 5 2 8 4 2" xfId="729"/>
    <cellStyle name="20% - Accent2 5 2 8 5" xfId="730"/>
    <cellStyle name="20% - Accent2 5 2 9" xfId="731"/>
    <cellStyle name="20% - Accent2 5 2 9 2" xfId="732"/>
    <cellStyle name="20% - Accent2 5 2 9 2 2" xfId="733"/>
    <cellStyle name="20% - Accent2 5 2 9 2 2 2" xfId="734"/>
    <cellStyle name="20% - Accent2 5 2 9 2 3" xfId="735"/>
    <cellStyle name="20% - Accent2 5 2 9 2 3 2" xfId="736"/>
    <cellStyle name="20% - Accent2 5 2 9 2 4" xfId="737"/>
    <cellStyle name="20% - Accent2 5 2 9 3" xfId="738"/>
    <cellStyle name="20% - Accent2 5 2 9 3 2" xfId="739"/>
    <cellStyle name="20% - Accent2 5 2 9 4" xfId="740"/>
    <cellStyle name="20% - Accent2 5 2 9 4 2" xfId="741"/>
    <cellStyle name="20% - Accent2 5 2 9 5" xfId="742"/>
    <cellStyle name="20% - Accent2 5 20" xfId="743"/>
    <cellStyle name="20% - Accent2 5 20 2" xfId="744"/>
    <cellStyle name="20% - Accent2 5 21" xfId="745"/>
    <cellStyle name="20% - Accent2 5 21 2" xfId="746"/>
    <cellStyle name="20% - Accent2 5 22" xfId="747"/>
    <cellStyle name="20% - Accent2 5 22 2" xfId="748"/>
    <cellStyle name="20% - Accent2 5 23" xfId="749"/>
    <cellStyle name="20% - Accent2 5 3" xfId="750"/>
    <cellStyle name="20% - Accent2 5 3 2" xfId="751"/>
    <cellStyle name="20% - Accent2 5 3 2 2" xfId="752"/>
    <cellStyle name="20% - Accent2 5 3 2 2 2" xfId="753"/>
    <cellStyle name="20% - Accent2 5 3 2 3" xfId="754"/>
    <cellStyle name="20% - Accent2 5 3 2 3 2" xfId="755"/>
    <cellStyle name="20% - Accent2 5 3 2 4" xfId="756"/>
    <cellStyle name="20% - Accent2 5 3 3" xfId="757"/>
    <cellStyle name="20% - Accent2 5 3 3 2" xfId="758"/>
    <cellStyle name="20% - Accent2 5 3 4" xfId="759"/>
    <cellStyle name="20% - Accent2 5 3 4 2" xfId="760"/>
    <cellStyle name="20% - Accent2 5 3 5" xfId="761"/>
    <cellStyle name="20% - Accent2 5 4" xfId="762"/>
    <cellStyle name="20% - Accent2 5 4 2" xfId="763"/>
    <cellStyle name="20% - Accent2 5 4 2 2" xfId="764"/>
    <cellStyle name="20% - Accent2 5 4 2 2 2" xfId="765"/>
    <cellStyle name="20% - Accent2 5 4 2 3" xfId="766"/>
    <cellStyle name="20% - Accent2 5 4 2 3 2" xfId="767"/>
    <cellStyle name="20% - Accent2 5 4 2 4" xfId="768"/>
    <cellStyle name="20% - Accent2 5 4 3" xfId="769"/>
    <cellStyle name="20% - Accent2 5 4 3 2" xfId="770"/>
    <cellStyle name="20% - Accent2 5 4 4" xfId="771"/>
    <cellStyle name="20% - Accent2 5 4 4 2" xfId="772"/>
    <cellStyle name="20% - Accent2 5 4 5" xfId="773"/>
    <cellStyle name="20% - Accent2 5 5" xfId="774"/>
    <cellStyle name="20% - Accent2 5 5 2" xfId="775"/>
    <cellStyle name="20% - Accent2 5 5 2 2" xfId="776"/>
    <cellStyle name="20% - Accent2 5 5 2 2 2" xfId="777"/>
    <cellStyle name="20% - Accent2 5 5 2 3" xfId="778"/>
    <cellStyle name="20% - Accent2 5 5 2 3 2" xfId="779"/>
    <cellStyle name="20% - Accent2 5 5 2 4" xfId="780"/>
    <cellStyle name="20% - Accent2 5 5 3" xfId="781"/>
    <cellStyle name="20% - Accent2 5 5 3 2" xfId="782"/>
    <cellStyle name="20% - Accent2 5 5 4" xfId="783"/>
    <cellStyle name="20% - Accent2 5 5 4 2" xfId="784"/>
    <cellStyle name="20% - Accent2 5 5 5" xfId="785"/>
    <cellStyle name="20% - Accent2 5 6" xfId="786"/>
    <cellStyle name="20% - Accent2 5 6 2" xfId="787"/>
    <cellStyle name="20% - Accent2 5 6 2 2" xfId="788"/>
    <cellStyle name="20% - Accent2 5 6 2 2 2" xfId="789"/>
    <cellStyle name="20% - Accent2 5 6 2 3" xfId="790"/>
    <cellStyle name="20% - Accent2 5 6 2 3 2" xfId="791"/>
    <cellStyle name="20% - Accent2 5 6 2 4" xfId="792"/>
    <cellStyle name="20% - Accent2 5 6 3" xfId="793"/>
    <cellStyle name="20% - Accent2 5 6 3 2" xfId="794"/>
    <cellStyle name="20% - Accent2 5 6 4" xfId="795"/>
    <cellStyle name="20% - Accent2 5 6 4 2" xfId="796"/>
    <cellStyle name="20% - Accent2 5 6 5" xfId="797"/>
    <cellStyle name="20% - Accent2 5 7" xfId="798"/>
    <cellStyle name="20% - Accent2 5 7 2" xfId="799"/>
    <cellStyle name="20% - Accent2 5 7 2 2" xfId="800"/>
    <cellStyle name="20% - Accent2 5 7 2 2 2" xfId="801"/>
    <cellStyle name="20% - Accent2 5 7 2 3" xfId="802"/>
    <cellStyle name="20% - Accent2 5 7 2 3 2" xfId="803"/>
    <cellStyle name="20% - Accent2 5 7 2 4" xfId="804"/>
    <cellStyle name="20% - Accent2 5 7 3" xfId="805"/>
    <cellStyle name="20% - Accent2 5 7 3 2" xfId="806"/>
    <cellStyle name="20% - Accent2 5 7 4" xfId="807"/>
    <cellStyle name="20% - Accent2 5 7 4 2" xfId="808"/>
    <cellStyle name="20% - Accent2 5 7 5" xfId="809"/>
    <cellStyle name="20% - Accent2 5 8" xfId="810"/>
    <cellStyle name="20% - Accent2 5 8 2" xfId="811"/>
    <cellStyle name="20% - Accent2 5 8 2 2" xfId="812"/>
    <cellStyle name="20% - Accent2 5 8 2 2 2" xfId="813"/>
    <cellStyle name="20% - Accent2 5 8 2 3" xfId="814"/>
    <cellStyle name="20% - Accent2 5 8 2 3 2" xfId="815"/>
    <cellStyle name="20% - Accent2 5 8 2 4" xfId="816"/>
    <cellStyle name="20% - Accent2 5 8 3" xfId="817"/>
    <cellStyle name="20% - Accent2 5 8 3 2" xfId="818"/>
    <cellStyle name="20% - Accent2 5 8 4" xfId="819"/>
    <cellStyle name="20% - Accent2 5 8 4 2" xfId="820"/>
    <cellStyle name="20% - Accent2 5 8 5" xfId="821"/>
    <cellStyle name="20% - Accent2 5 9" xfId="822"/>
    <cellStyle name="20% - Accent2 5 9 2" xfId="823"/>
    <cellStyle name="20% - Accent2 5 9 2 2" xfId="824"/>
    <cellStyle name="20% - Accent2 5 9 2 2 2" xfId="825"/>
    <cellStyle name="20% - Accent2 5 9 2 3" xfId="826"/>
    <cellStyle name="20% - Accent2 5 9 2 3 2" xfId="827"/>
    <cellStyle name="20% - Accent2 5 9 2 4" xfId="828"/>
    <cellStyle name="20% - Accent2 5 9 3" xfId="829"/>
    <cellStyle name="20% - Accent2 5 9 3 2" xfId="830"/>
    <cellStyle name="20% - Accent2 5 9 4" xfId="831"/>
    <cellStyle name="20% - Accent2 5 9 4 2" xfId="832"/>
    <cellStyle name="20% - Accent2 5 9 5" xfId="833"/>
    <cellStyle name="20% - Accent3 2" xfId="834"/>
    <cellStyle name="20% - Accent3 3" xfId="835"/>
    <cellStyle name="20% - Accent3 4" xfId="836"/>
    <cellStyle name="20% - Accent3 5" xfId="837"/>
    <cellStyle name="20% - Accent3 5 10" xfId="838"/>
    <cellStyle name="20% - Accent3 5 10 2" xfId="839"/>
    <cellStyle name="20% - Accent3 5 10 2 2" xfId="840"/>
    <cellStyle name="20% - Accent3 5 10 2 2 2" xfId="841"/>
    <cellStyle name="20% - Accent3 5 10 2 3" xfId="842"/>
    <cellStyle name="20% - Accent3 5 10 2 3 2" xfId="843"/>
    <cellStyle name="20% - Accent3 5 10 2 4" xfId="844"/>
    <cellStyle name="20% - Accent3 5 10 3" xfId="845"/>
    <cellStyle name="20% - Accent3 5 10 3 2" xfId="846"/>
    <cellStyle name="20% - Accent3 5 10 4" xfId="847"/>
    <cellStyle name="20% - Accent3 5 10 4 2" xfId="848"/>
    <cellStyle name="20% - Accent3 5 10 5" xfId="849"/>
    <cellStyle name="20% - Accent3 5 11" xfId="850"/>
    <cellStyle name="20% - Accent3 5 11 2" xfId="851"/>
    <cellStyle name="20% - Accent3 5 11 2 2" xfId="852"/>
    <cellStyle name="20% - Accent3 5 11 2 2 2" xfId="853"/>
    <cellStyle name="20% - Accent3 5 11 2 3" xfId="854"/>
    <cellStyle name="20% - Accent3 5 11 2 3 2" xfId="855"/>
    <cellStyle name="20% - Accent3 5 11 2 4" xfId="856"/>
    <cellStyle name="20% - Accent3 5 11 3" xfId="857"/>
    <cellStyle name="20% - Accent3 5 11 3 2" xfId="858"/>
    <cellStyle name="20% - Accent3 5 11 4" xfId="859"/>
    <cellStyle name="20% - Accent3 5 11 4 2" xfId="860"/>
    <cellStyle name="20% - Accent3 5 11 5" xfId="861"/>
    <cellStyle name="20% - Accent3 5 12" xfId="862"/>
    <cellStyle name="20% - Accent3 5 12 2" xfId="863"/>
    <cellStyle name="20% - Accent3 5 12 2 2" xfId="864"/>
    <cellStyle name="20% - Accent3 5 12 2 2 2" xfId="865"/>
    <cellStyle name="20% - Accent3 5 12 2 3" xfId="866"/>
    <cellStyle name="20% - Accent3 5 12 2 3 2" xfId="867"/>
    <cellStyle name="20% - Accent3 5 12 2 4" xfId="868"/>
    <cellStyle name="20% - Accent3 5 12 3" xfId="869"/>
    <cellStyle name="20% - Accent3 5 12 3 2" xfId="870"/>
    <cellStyle name="20% - Accent3 5 12 4" xfId="871"/>
    <cellStyle name="20% - Accent3 5 12 4 2" xfId="872"/>
    <cellStyle name="20% - Accent3 5 12 5" xfId="873"/>
    <cellStyle name="20% - Accent3 5 13" xfId="874"/>
    <cellStyle name="20% - Accent3 5 13 2" xfId="875"/>
    <cellStyle name="20% - Accent3 5 13 2 2" xfId="876"/>
    <cellStyle name="20% - Accent3 5 13 2 2 2" xfId="877"/>
    <cellStyle name="20% - Accent3 5 13 2 3" xfId="878"/>
    <cellStyle name="20% - Accent3 5 13 2 3 2" xfId="879"/>
    <cellStyle name="20% - Accent3 5 13 2 4" xfId="880"/>
    <cellStyle name="20% - Accent3 5 13 3" xfId="881"/>
    <cellStyle name="20% - Accent3 5 13 3 2" xfId="882"/>
    <cellStyle name="20% - Accent3 5 13 4" xfId="883"/>
    <cellStyle name="20% - Accent3 5 13 4 2" xfId="884"/>
    <cellStyle name="20% - Accent3 5 13 5" xfId="885"/>
    <cellStyle name="20% - Accent3 5 14" xfId="886"/>
    <cellStyle name="20% - Accent3 5 14 2" xfId="887"/>
    <cellStyle name="20% - Accent3 5 14 2 2" xfId="888"/>
    <cellStyle name="20% - Accent3 5 14 2 2 2" xfId="889"/>
    <cellStyle name="20% - Accent3 5 14 2 3" xfId="890"/>
    <cellStyle name="20% - Accent3 5 14 2 3 2" xfId="891"/>
    <cellStyle name="20% - Accent3 5 14 2 4" xfId="892"/>
    <cellStyle name="20% - Accent3 5 14 3" xfId="893"/>
    <cellStyle name="20% - Accent3 5 14 3 2" xfId="894"/>
    <cellStyle name="20% - Accent3 5 14 4" xfId="895"/>
    <cellStyle name="20% - Accent3 5 14 4 2" xfId="896"/>
    <cellStyle name="20% - Accent3 5 14 5" xfId="897"/>
    <cellStyle name="20% - Accent3 5 15" xfId="898"/>
    <cellStyle name="20% - Accent3 5 15 2" xfId="899"/>
    <cellStyle name="20% - Accent3 5 15 2 2" xfId="900"/>
    <cellStyle name="20% - Accent3 5 15 2 2 2" xfId="901"/>
    <cellStyle name="20% - Accent3 5 15 2 3" xfId="902"/>
    <cellStyle name="20% - Accent3 5 15 2 3 2" xfId="903"/>
    <cellStyle name="20% - Accent3 5 15 2 4" xfId="904"/>
    <cellStyle name="20% - Accent3 5 15 3" xfId="905"/>
    <cellStyle name="20% - Accent3 5 15 3 2" xfId="906"/>
    <cellStyle name="20% - Accent3 5 15 4" xfId="907"/>
    <cellStyle name="20% - Accent3 5 15 4 2" xfId="908"/>
    <cellStyle name="20% - Accent3 5 15 5" xfId="909"/>
    <cellStyle name="20% - Accent3 5 16" xfId="910"/>
    <cellStyle name="20% - Accent3 5 16 2" xfId="911"/>
    <cellStyle name="20% - Accent3 5 16 2 2" xfId="912"/>
    <cellStyle name="20% - Accent3 5 16 2 2 2" xfId="913"/>
    <cellStyle name="20% - Accent3 5 16 2 3" xfId="914"/>
    <cellStyle name="20% - Accent3 5 16 2 3 2" xfId="915"/>
    <cellStyle name="20% - Accent3 5 16 2 4" xfId="916"/>
    <cellStyle name="20% - Accent3 5 16 3" xfId="917"/>
    <cellStyle name="20% - Accent3 5 16 3 2" xfId="918"/>
    <cellStyle name="20% - Accent3 5 16 4" xfId="919"/>
    <cellStyle name="20% - Accent3 5 16 4 2" xfId="920"/>
    <cellStyle name="20% - Accent3 5 16 5" xfId="921"/>
    <cellStyle name="20% - Accent3 5 17" xfId="922"/>
    <cellStyle name="20% - Accent3 5 17 2" xfId="923"/>
    <cellStyle name="20% - Accent3 5 17 2 2" xfId="924"/>
    <cellStyle name="20% - Accent3 5 17 2 2 2" xfId="925"/>
    <cellStyle name="20% - Accent3 5 17 2 3" xfId="926"/>
    <cellStyle name="20% - Accent3 5 17 2 3 2" xfId="927"/>
    <cellStyle name="20% - Accent3 5 17 2 4" xfId="928"/>
    <cellStyle name="20% - Accent3 5 17 3" xfId="929"/>
    <cellStyle name="20% - Accent3 5 17 3 2" xfId="930"/>
    <cellStyle name="20% - Accent3 5 17 4" xfId="931"/>
    <cellStyle name="20% - Accent3 5 17 4 2" xfId="932"/>
    <cellStyle name="20% - Accent3 5 17 5" xfId="933"/>
    <cellStyle name="20% - Accent3 5 18" xfId="934"/>
    <cellStyle name="20% - Accent3 5 18 2" xfId="935"/>
    <cellStyle name="20% - Accent3 5 18 2 2" xfId="936"/>
    <cellStyle name="20% - Accent3 5 18 2 2 2" xfId="937"/>
    <cellStyle name="20% - Accent3 5 18 2 3" xfId="938"/>
    <cellStyle name="20% - Accent3 5 18 2 3 2" xfId="939"/>
    <cellStyle name="20% - Accent3 5 18 2 4" xfId="940"/>
    <cellStyle name="20% - Accent3 5 18 3" xfId="941"/>
    <cellStyle name="20% - Accent3 5 18 3 2" xfId="942"/>
    <cellStyle name="20% - Accent3 5 18 4" xfId="943"/>
    <cellStyle name="20% - Accent3 5 18 4 2" xfId="944"/>
    <cellStyle name="20% - Accent3 5 18 5" xfId="945"/>
    <cellStyle name="20% - Accent3 5 19" xfId="946"/>
    <cellStyle name="20% - Accent3 5 19 2" xfId="947"/>
    <cellStyle name="20% - Accent3 5 19 2 2" xfId="948"/>
    <cellStyle name="20% - Accent3 5 19 3" xfId="949"/>
    <cellStyle name="20% - Accent3 5 19 3 2" xfId="950"/>
    <cellStyle name="20% - Accent3 5 19 4" xfId="951"/>
    <cellStyle name="20% - Accent3 5 2" xfId="952"/>
    <cellStyle name="20% - Accent3 5 2 10" xfId="953"/>
    <cellStyle name="20% - Accent3 5 2 10 2" xfId="954"/>
    <cellStyle name="20% - Accent3 5 2 10 2 2" xfId="955"/>
    <cellStyle name="20% - Accent3 5 2 10 2 2 2" xfId="956"/>
    <cellStyle name="20% - Accent3 5 2 10 2 3" xfId="957"/>
    <cellStyle name="20% - Accent3 5 2 10 2 3 2" xfId="958"/>
    <cellStyle name="20% - Accent3 5 2 10 2 4" xfId="959"/>
    <cellStyle name="20% - Accent3 5 2 10 3" xfId="960"/>
    <cellStyle name="20% - Accent3 5 2 10 3 2" xfId="961"/>
    <cellStyle name="20% - Accent3 5 2 10 4" xfId="962"/>
    <cellStyle name="20% - Accent3 5 2 10 4 2" xfId="963"/>
    <cellStyle name="20% - Accent3 5 2 10 5" xfId="964"/>
    <cellStyle name="20% - Accent3 5 2 11" xfId="965"/>
    <cellStyle name="20% - Accent3 5 2 11 2" xfId="966"/>
    <cellStyle name="20% - Accent3 5 2 11 2 2" xfId="967"/>
    <cellStyle name="20% - Accent3 5 2 11 2 2 2" xfId="968"/>
    <cellStyle name="20% - Accent3 5 2 11 2 3" xfId="969"/>
    <cellStyle name="20% - Accent3 5 2 11 2 3 2" xfId="970"/>
    <cellStyle name="20% - Accent3 5 2 11 2 4" xfId="971"/>
    <cellStyle name="20% - Accent3 5 2 11 3" xfId="972"/>
    <cellStyle name="20% - Accent3 5 2 11 3 2" xfId="973"/>
    <cellStyle name="20% - Accent3 5 2 11 4" xfId="974"/>
    <cellStyle name="20% - Accent3 5 2 11 4 2" xfId="975"/>
    <cellStyle name="20% - Accent3 5 2 11 5" xfId="976"/>
    <cellStyle name="20% - Accent3 5 2 12" xfId="977"/>
    <cellStyle name="20% - Accent3 5 2 12 2" xfId="978"/>
    <cellStyle name="20% - Accent3 5 2 12 2 2" xfId="979"/>
    <cellStyle name="20% - Accent3 5 2 12 2 2 2" xfId="980"/>
    <cellStyle name="20% - Accent3 5 2 12 2 3" xfId="981"/>
    <cellStyle name="20% - Accent3 5 2 12 2 3 2" xfId="982"/>
    <cellStyle name="20% - Accent3 5 2 12 2 4" xfId="983"/>
    <cellStyle name="20% - Accent3 5 2 12 3" xfId="984"/>
    <cellStyle name="20% - Accent3 5 2 12 3 2" xfId="985"/>
    <cellStyle name="20% - Accent3 5 2 12 4" xfId="986"/>
    <cellStyle name="20% - Accent3 5 2 12 4 2" xfId="987"/>
    <cellStyle name="20% - Accent3 5 2 12 5" xfId="988"/>
    <cellStyle name="20% - Accent3 5 2 13" xfId="989"/>
    <cellStyle name="20% - Accent3 5 2 13 2" xfId="990"/>
    <cellStyle name="20% - Accent3 5 2 13 2 2" xfId="991"/>
    <cellStyle name="20% - Accent3 5 2 13 2 2 2" xfId="992"/>
    <cellStyle name="20% - Accent3 5 2 13 2 3" xfId="993"/>
    <cellStyle name="20% - Accent3 5 2 13 2 3 2" xfId="994"/>
    <cellStyle name="20% - Accent3 5 2 13 2 4" xfId="995"/>
    <cellStyle name="20% - Accent3 5 2 13 3" xfId="996"/>
    <cellStyle name="20% - Accent3 5 2 13 3 2" xfId="997"/>
    <cellStyle name="20% - Accent3 5 2 13 4" xfId="998"/>
    <cellStyle name="20% - Accent3 5 2 13 4 2" xfId="999"/>
    <cellStyle name="20% - Accent3 5 2 13 5" xfId="1000"/>
    <cellStyle name="20% - Accent3 5 2 14" xfId="1001"/>
    <cellStyle name="20% - Accent3 5 2 14 2" xfId="1002"/>
    <cellStyle name="20% - Accent3 5 2 14 2 2" xfId="1003"/>
    <cellStyle name="20% - Accent3 5 2 14 2 2 2" xfId="1004"/>
    <cellStyle name="20% - Accent3 5 2 14 2 3" xfId="1005"/>
    <cellStyle name="20% - Accent3 5 2 14 2 3 2" xfId="1006"/>
    <cellStyle name="20% - Accent3 5 2 14 2 4" xfId="1007"/>
    <cellStyle name="20% - Accent3 5 2 14 3" xfId="1008"/>
    <cellStyle name="20% - Accent3 5 2 14 3 2" xfId="1009"/>
    <cellStyle name="20% - Accent3 5 2 14 4" xfId="1010"/>
    <cellStyle name="20% - Accent3 5 2 14 4 2" xfId="1011"/>
    <cellStyle name="20% - Accent3 5 2 14 5" xfId="1012"/>
    <cellStyle name="20% - Accent3 5 2 15" xfId="1013"/>
    <cellStyle name="20% - Accent3 5 2 15 2" xfId="1014"/>
    <cellStyle name="20% - Accent3 5 2 15 2 2" xfId="1015"/>
    <cellStyle name="20% - Accent3 5 2 15 2 2 2" xfId="1016"/>
    <cellStyle name="20% - Accent3 5 2 15 2 3" xfId="1017"/>
    <cellStyle name="20% - Accent3 5 2 15 2 3 2" xfId="1018"/>
    <cellStyle name="20% - Accent3 5 2 15 2 4" xfId="1019"/>
    <cellStyle name="20% - Accent3 5 2 15 3" xfId="1020"/>
    <cellStyle name="20% - Accent3 5 2 15 3 2" xfId="1021"/>
    <cellStyle name="20% - Accent3 5 2 15 4" xfId="1022"/>
    <cellStyle name="20% - Accent3 5 2 15 4 2" xfId="1023"/>
    <cellStyle name="20% - Accent3 5 2 15 5" xfId="1024"/>
    <cellStyle name="20% - Accent3 5 2 16" xfId="1025"/>
    <cellStyle name="20% - Accent3 5 2 16 2" xfId="1026"/>
    <cellStyle name="20% - Accent3 5 2 16 2 2" xfId="1027"/>
    <cellStyle name="20% - Accent3 5 2 16 2 2 2" xfId="1028"/>
    <cellStyle name="20% - Accent3 5 2 16 2 3" xfId="1029"/>
    <cellStyle name="20% - Accent3 5 2 16 2 3 2" xfId="1030"/>
    <cellStyle name="20% - Accent3 5 2 16 2 4" xfId="1031"/>
    <cellStyle name="20% - Accent3 5 2 16 3" xfId="1032"/>
    <cellStyle name="20% - Accent3 5 2 16 3 2" xfId="1033"/>
    <cellStyle name="20% - Accent3 5 2 16 4" xfId="1034"/>
    <cellStyle name="20% - Accent3 5 2 16 4 2" xfId="1035"/>
    <cellStyle name="20% - Accent3 5 2 16 5" xfId="1036"/>
    <cellStyle name="20% - Accent3 5 2 17" xfId="1037"/>
    <cellStyle name="20% - Accent3 5 2 17 2" xfId="1038"/>
    <cellStyle name="20% - Accent3 5 2 17 2 2" xfId="1039"/>
    <cellStyle name="20% - Accent3 5 2 17 2 2 2" xfId="1040"/>
    <cellStyle name="20% - Accent3 5 2 17 2 3" xfId="1041"/>
    <cellStyle name="20% - Accent3 5 2 17 2 3 2" xfId="1042"/>
    <cellStyle name="20% - Accent3 5 2 17 2 4" xfId="1043"/>
    <cellStyle name="20% - Accent3 5 2 17 3" xfId="1044"/>
    <cellStyle name="20% - Accent3 5 2 17 3 2" xfId="1045"/>
    <cellStyle name="20% - Accent3 5 2 17 4" xfId="1046"/>
    <cellStyle name="20% - Accent3 5 2 17 4 2" xfId="1047"/>
    <cellStyle name="20% - Accent3 5 2 17 5" xfId="1048"/>
    <cellStyle name="20% - Accent3 5 2 18" xfId="1049"/>
    <cellStyle name="20% - Accent3 5 2 18 2" xfId="1050"/>
    <cellStyle name="20% - Accent3 5 2 18 2 2" xfId="1051"/>
    <cellStyle name="20% - Accent3 5 2 18 3" xfId="1052"/>
    <cellStyle name="20% - Accent3 5 2 18 3 2" xfId="1053"/>
    <cellStyle name="20% - Accent3 5 2 18 4" xfId="1054"/>
    <cellStyle name="20% - Accent3 5 2 19" xfId="1055"/>
    <cellStyle name="20% - Accent3 5 2 19 2" xfId="1056"/>
    <cellStyle name="20% - Accent3 5 2 2" xfId="1057"/>
    <cellStyle name="20% - Accent3 5 2 2 2" xfId="1058"/>
    <cellStyle name="20% - Accent3 5 2 2 2 2" xfId="1059"/>
    <cellStyle name="20% - Accent3 5 2 2 2 2 2" xfId="1060"/>
    <cellStyle name="20% - Accent3 5 2 2 2 3" xfId="1061"/>
    <cellStyle name="20% - Accent3 5 2 2 2 3 2" xfId="1062"/>
    <cellStyle name="20% - Accent3 5 2 2 2 4" xfId="1063"/>
    <cellStyle name="20% - Accent3 5 2 2 3" xfId="1064"/>
    <cellStyle name="20% - Accent3 5 2 2 3 2" xfId="1065"/>
    <cellStyle name="20% - Accent3 5 2 2 4" xfId="1066"/>
    <cellStyle name="20% - Accent3 5 2 2 4 2" xfId="1067"/>
    <cellStyle name="20% - Accent3 5 2 2 5" xfId="1068"/>
    <cellStyle name="20% - Accent3 5 2 20" xfId="1069"/>
    <cellStyle name="20% - Accent3 5 2 20 2" xfId="1070"/>
    <cellStyle name="20% - Accent3 5 2 21" xfId="1071"/>
    <cellStyle name="20% - Accent3 5 2 21 2" xfId="1072"/>
    <cellStyle name="20% - Accent3 5 2 22" xfId="1073"/>
    <cellStyle name="20% - Accent3 5 2 3" xfId="1074"/>
    <cellStyle name="20% - Accent3 5 2 3 2" xfId="1075"/>
    <cellStyle name="20% - Accent3 5 2 3 2 2" xfId="1076"/>
    <cellStyle name="20% - Accent3 5 2 3 2 2 2" xfId="1077"/>
    <cellStyle name="20% - Accent3 5 2 3 2 3" xfId="1078"/>
    <cellStyle name="20% - Accent3 5 2 3 2 3 2" xfId="1079"/>
    <cellStyle name="20% - Accent3 5 2 3 2 4" xfId="1080"/>
    <cellStyle name="20% - Accent3 5 2 3 3" xfId="1081"/>
    <cellStyle name="20% - Accent3 5 2 3 3 2" xfId="1082"/>
    <cellStyle name="20% - Accent3 5 2 3 4" xfId="1083"/>
    <cellStyle name="20% - Accent3 5 2 3 4 2" xfId="1084"/>
    <cellStyle name="20% - Accent3 5 2 3 5" xfId="1085"/>
    <cellStyle name="20% - Accent3 5 2 4" xfId="1086"/>
    <cellStyle name="20% - Accent3 5 2 4 2" xfId="1087"/>
    <cellStyle name="20% - Accent3 5 2 4 2 2" xfId="1088"/>
    <cellStyle name="20% - Accent3 5 2 4 2 2 2" xfId="1089"/>
    <cellStyle name="20% - Accent3 5 2 4 2 3" xfId="1090"/>
    <cellStyle name="20% - Accent3 5 2 4 2 3 2" xfId="1091"/>
    <cellStyle name="20% - Accent3 5 2 4 2 4" xfId="1092"/>
    <cellStyle name="20% - Accent3 5 2 4 3" xfId="1093"/>
    <cellStyle name="20% - Accent3 5 2 4 3 2" xfId="1094"/>
    <cellStyle name="20% - Accent3 5 2 4 4" xfId="1095"/>
    <cellStyle name="20% - Accent3 5 2 4 4 2" xfId="1096"/>
    <cellStyle name="20% - Accent3 5 2 4 5" xfId="1097"/>
    <cellStyle name="20% - Accent3 5 2 5" xfId="1098"/>
    <cellStyle name="20% - Accent3 5 2 5 2" xfId="1099"/>
    <cellStyle name="20% - Accent3 5 2 5 2 2" xfId="1100"/>
    <cellStyle name="20% - Accent3 5 2 5 2 2 2" xfId="1101"/>
    <cellStyle name="20% - Accent3 5 2 5 2 3" xfId="1102"/>
    <cellStyle name="20% - Accent3 5 2 5 2 3 2" xfId="1103"/>
    <cellStyle name="20% - Accent3 5 2 5 2 4" xfId="1104"/>
    <cellStyle name="20% - Accent3 5 2 5 3" xfId="1105"/>
    <cellStyle name="20% - Accent3 5 2 5 3 2" xfId="1106"/>
    <cellStyle name="20% - Accent3 5 2 5 4" xfId="1107"/>
    <cellStyle name="20% - Accent3 5 2 5 4 2" xfId="1108"/>
    <cellStyle name="20% - Accent3 5 2 5 5" xfId="1109"/>
    <cellStyle name="20% - Accent3 5 2 6" xfId="1110"/>
    <cellStyle name="20% - Accent3 5 2 6 2" xfId="1111"/>
    <cellStyle name="20% - Accent3 5 2 6 2 2" xfId="1112"/>
    <cellStyle name="20% - Accent3 5 2 6 2 2 2" xfId="1113"/>
    <cellStyle name="20% - Accent3 5 2 6 2 3" xfId="1114"/>
    <cellStyle name="20% - Accent3 5 2 6 2 3 2" xfId="1115"/>
    <cellStyle name="20% - Accent3 5 2 6 2 4" xfId="1116"/>
    <cellStyle name="20% - Accent3 5 2 6 3" xfId="1117"/>
    <cellStyle name="20% - Accent3 5 2 6 3 2" xfId="1118"/>
    <cellStyle name="20% - Accent3 5 2 6 4" xfId="1119"/>
    <cellStyle name="20% - Accent3 5 2 6 4 2" xfId="1120"/>
    <cellStyle name="20% - Accent3 5 2 6 5" xfId="1121"/>
    <cellStyle name="20% - Accent3 5 2 7" xfId="1122"/>
    <cellStyle name="20% - Accent3 5 2 7 2" xfId="1123"/>
    <cellStyle name="20% - Accent3 5 2 7 2 2" xfId="1124"/>
    <cellStyle name="20% - Accent3 5 2 7 2 2 2" xfId="1125"/>
    <cellStyle name="20% - Accent3 5 2 7 2 3" xfId="1126"/>
    <cellStyle name="20% - Accent3 5 2 7 2 3 2" xfId="1127"/>
    <cellStyle name="20% - Accent3 5 2 7 2 4" xfId="1128"/>
    <cellStyle name="20% - Accent3 5 2 7 3" xfId="1129"/>
    <cellStyle name="20% - Accent3 5 2 7 3 2" xfId="1130"/>
    <cellStyle name="20% - Accent3 5 2 7 4" xfId="1131"/>
    <cellStyle name="20% - Accent3 5 2 7 4 2" xfId="1132"/>
    <cellStyle name="20% - Accent3 5 2 7 5" xfId="1133"/>
    <cellStyle name="20% - Accent3 5 2 8" xfId="1134"/>
    <cellStyle name="20% - Accent3 5 2 8 2" xfId="1135"/>
    <cellStyle name="20% - Accent3 5 2 8 2 2" xfId="1136"/>
    <cellStyle name="20% - Accent3 5 2 8 2 2 2" xfId="1137"/>
    <cellStyle name="20% - Accent3 5 2 8 2 3" xfId="1138"/>
    <cellStyle name="20% - Accent3 5 2 8 2 3 2" xfId="1139"/>
    <cellStyle name="20% - Accent3 5 2 8 2 4" xfId="1140"/>
    <cellStyle name="20% - Accent3 5 2 8 3" xfId="1141"/>
    <cellStyle name="20% - Accent3 5 2 8 3 2" xfId="1142"/>
    <cellStyle name="20% - Accent3 5 2 8 4" xfId="1143"/>
    <cellStyle name="20% - Accent3 5 2 8 4 2" xfId="1144"/>
    <cellStyle name="20% - Accent3 5 2 8 5" xfId="1145"/>
    <cellStyle name="20% - Accent3 5 2 9" xfId="1146"/>
    <cellStyle name="20% - Accent3 5 2 9 2" xfId="1147"/>
    <cellStyle name="20% - Accent3 5 2 9 2 2" xfId="1148"/>
    <cellStyle name="20% - Accent3 5 2 9 2 2 2" xfId="1149"/>
    <cellStyle name="20% - Accent3 5 2 9 2 3" xfId="1150"/>
    <cellStyle name="20% - Accent3 5 2 9 2 3 2" xfId="1151"/>
    <cellStyle name="20% - Accent3 5 2 9 2 4" xfId="1152"/>
    <cellStyle name="20% - Accent3 5 2 9 3" xfId="1153"/>
    <cellStyle name="20% - Accent3 5 2 9 3 2" xfId="1154"/>
    <cellStyle name="20% - Accent3 5 2 9 4" xfId="1155"/>
    <cellStyle name="20% - Accent3 5 2 9 4 2" xfId="1156"/>
    <cellStyle name="20% - Accent3 5 2 9 5" xfId="1157"/>
    <cellStyle name="20% - Accent3 5 20" xfId="1158"/>
    <cellStyle name="20% - Accent3 5 20 2" xfId="1159"/>
    <cellStyle name="20% - Accent3 5 21" xfId="1160"/>
    <cellStyle name="20% - Accent3 5 21 2" xfId="1161"/>
    <cellStyle name="20% - Accent3 5 22" xfId="1162"/>
    <cellStyle name="20% - Accent3 5 22 2" xfId="1163"/>
    <cellStyle name="20% - Accent3 5 23" xfId="1164"/>
    <cellStyle name="20% - Accent3 5 3" xfId="1165"/>
    <cellStyle name="20% - Accent3 5 3 2" xfId="1166"/>
    <cellStyle name="20% - Accent3 5 3 2 2" xfId="1167"/>
    <cellStyle name="20% - Accent3 5 3 2 2 2" xfId="1168"/>
    <cellStyle name="20% - Accent3 5 3 2 3" xfId="1169"/>
    <cellStyle name="20% - Accent3 5 3 2 3 2" xfId="1170"/>
    <cellStyle name="20% - Accent3 5 3 2 4" xfId="1171"/>
    <cellStyle name="20% - Accent3 5 3 3" xfId="1172"/>
    <cellStyle name="20% - Accent3 5 3 3 2" xfId="1173"/>
    <cellStyle name="20% - Accent3 5 3 4" xfId="1174"/>
    <cellStyle name="20% - Accent3 5 3 4 2" xfId="1175"/>
    <cellStyle name="20% - Accent3 5 3 5" xfId="1176"/>
    <cellStyle name="20% - Accent3 5 4" xfId="1177"/>
    <cellStyle name="20% - Accent3 5 4 2" xfId="1178"/>
    <cellStyle name="20% - Accent3 5 4 2 2" xfId="1179"/>
    <cellStyle name="20% - Accent3 5 4 2 2 2" xfId="1180"/>
    <cellStyle name="20% - Accent3 5 4 2 3" xfId="1181"/>
    <cellStyle name="20% - Accent3 5 4 2 3 2" xfId="1182"/>
    <cellStyle name="20% - Accent3 5 4 2 4" xfId="1183"/>
    <cellStyle name="20% - Accent3 5 4 3" xfId="1184"/>
    <cellStyle name="20% - Accent3 5 4 3 2" xfId="1185"/>
    <cellStyle name="20% - Accent3 5 4 4" xfId="1186"/>
    <cellStyle name="20% - Accent3 5 4 4 2" xfId="1187"/>
    <cellStyle name="20% - Accent3 5 4 5" xfId="1188"/>
    <cellStyle name="20% - Accent3 5 5" xfId="1189"/>
    <cellStyle name="20% - Accent3 5 5 2" xfId="1190"/>
    <cellStyle name="20% - Accent3 5 5 2 2" xfId="1191"/>
    <cellStyle name="20% - Accent3 5 5 2 2 2" xfId="1192"/>
    <cellStyle name="20% - Accent3 5 5 2 3" xfId="1193"/>
    <cellStyle name="20% - Accent3 5 5 2 3 2" xfId="1194"/>
    <cellStyle name="20% - Accent3 5 5 2 4" xfId="1195"/>
    <cellStyle name="20% - Accent3 5 5 3" xfId="1196"/>
    <cellStyle name="20% - Accent3 5 5 3 2" xfId="1197"/>
    <cellStyle name="20% - Accent3 5 5 4" xfId="1198"/>
    <cellStyle name="20% - Accent3 5 5 4 2" xfId="1199"/>
    <cellStyle name="20% - Accent3 5 5 5" xfId="1200"/>
    <cellStyle name="20% - Accent3 5 6" xfId="1201"/>
    <cellStyle name="20% - Accent3 5 6 2" xfId="1202"/>
    <cellStyle name="20% - Accent3 5 6 2 2" xfId="1203"/>
    <cellStyle name="20% - Accent3 5 6 2 2 2" xfId="1204"/>
    <cellStyle name="20% - Accent3 5 6 2 3" xfId="1205"/>
    <cellStyle name="20% - Accent3 5 6 2 3 2" xfId="1206"/>
    <cellStyle name="20% - Accent3 5 6 2 4" xfId="1207"/>
    <cellStyle name="20% - Accent3 5 6 3" xfId="1208"/>
    <cellStyle name="20% - Accent3 5 6 3 2" xfId="1209"/>
    <cellStyle name="20% - Accent3 5 6 4" xfId="1210"/>
    <cellStyle name="20% - Accent3 5 6 4 2" xfId="1211"/>
    <cellStyle name="20% - Accent3 5 6 5" xfId="1212"/>
    <cellStyle name="20% - Accent3 5 7" xfId="1213"/>
    <cellStyle name="20% - Accent3 5 7 2" xfId="1214"/>
    <cellStyle name="20% - Accent3 5 7 2 2" xfId="1215"/>
    <cellStyle name="20% - Accent3 5 7 2 2 2" xfId="1216"/>
    <cellStyle name="20% - Accent3 5 7 2 3" xfId="1217"/>
    <cellStyle name="20% - Accent3 5 7 2 3 2" xfId="1218"/>
    <cellStyle name="20% - Accent3 5 7 2 4" xfId="1219"/>
    <cellStyle name="20% - Accent3 5 7 3" xfId="1220"/>
    <cellStyle name="20% - Accent3 5 7 3 2" xfId="1221"/>
    <cellStyle name="20% - Accent3 5 7 4" xfId="1222"/>
    <cellStyle name="20% - Accent3 5 7 4 2" xfId="1223"/>
    <cellStyle name="20% - Accent3 5 7 5" xfId="1224"/>
    <cellStyle name="20% - Accent3 5 8" xfId="1225"/>
    <cellStyle name="20% - Accent3 5 8 2" xfId="1226"/>
    <cellStyle name="20% - Accent3 5 8 2 2" xfId="1227"/>
    <cellStyle name="20% - Accent3 5 8 2 2 2" xfId="1228"/>
    <cellStyle name="20% - Accent3 5 8 2 3" xfId="1229"/>
    <cellStyle name="20% - Accent3 5 8 2 3 2" xfId="1230"/>
    <cellStyle name="20% - Accent3 5 8 2 4" xfId="1231"/>
    <cellStyle name="20% - Accent3 5 8 3" xfId="1232"/>
    <cellStyle name="20% - Accent3 5 8 3 2" xfId="1233"/>
    <cellStyle name="20% - Accent3 5 8 4" xfId="1234"/>
    <cellStyle name="20% - Accent3 5 8 4 2" xfId="1235"/>
    <cellStyle name="20% - Accent3 5 8 5" xfId="1236"/>
    <cellStyle name="20% - Accent3 5 9" xfId="1237"/>
    <cellStyle name="20% - Accent3 5 9 2" xfId="1238"/>
    <cellStyle name="20% - Accent3 5 9 2 2" xfId="1239"/>
    <cellStyle name="20% - Accent3 5 9 2 2 2" xfId="1240"/>
    <cellStyle name="20% - Accent3 5 9 2 3" xfId="1241"/>
    <cellStyle name="20% - Accent3 5 9 2 3 2" xfId="1242"/>
    <cellStyle name="20% - Accent3 5 9 2 4" xfId="1243"/>
    <cellStyle name="20% - Accent3 5 9 3" xfId="1244"/>
    <cellStyle name="20% - Accent3 5 9 3 2" xfId="1245"/>
    <cellStyle name="20% - Accent3 5 9 4" xfId="1246"/>
    <cellStyle name="20% - Accent3 5 9 4 2" xfId="1247"/>
    <cellStyle name="20% - Accent3 5 9 5" xfId="1248"/>
    <cellStyle name="20% - Accent4 2" xfId="1249"/>
    <cellStyle name="20% - Accent4 3" xfId="1250"/>
    <cellStyle name="20% - Accent4 4" xfId="1251"/>
    <cellStyle name="20% - Accent4 5" xfId="1252"/>
    <cellStyle name="20% - Accent4 5 10" xfId="1253"/>
    <cellStyle name="20% - Accent4 5 10 2" xfId="1254"/>
    <cellStyle name="20% - Accent4 5 10 2 2" xfId="1255"/>
    <cellStyle name="20% - Accent4 5 10 2 2 2" xfId="1256"/>
    <cellStyle name="20% - Accent4 5 10 2 3" xfId="1257"/>
    <cellStyle name="20% - Accent4 5 10 2 3 2" xfId="1258"/>
    <cellStyle name="20% - Accent4 5 10 2 4" xfId="1259"/>
    <cellStyle name="20% - Accent4 5 10 3" xfId="1260"/>
    <cellStyle name="20% - Accent4 5 10 3 2" xfId="1261"/>
    <cellStyle name="20% - Accent4 5 10 4" xfId="1262"/>
    <cellStyle name="20% - Accent4 5 10 4 2" xfId="1263"/>
    <cellStyle name="20% - Accent4 5 10 5" xfId="1264"/>
    <cellStyle name="20% - Accent4 5 11" xfId="1265"/>
    <cellStyle name="20% - Accent4 5 11 2" xfId="1266"/>
    <cellStyle name="20% - Accent4 5 11 2 2" xfId="1267"/>
    <cellStyle name="20% - Accent4 5 11 2 2 2" xfId="1268"/>
    <cellStyle name="20% - Accent4 5 11 2 3" xfId="1269"/>
    <cellStyle name="20% - Accent4 5 11 2 3 2" xfId="1270"/>
    <cellStyle name="20% - Accent4 5 11 2 4" xfId="1271"/>
    <cellStyle name="20% - Accent4 5 11 3" xfId="1272"/>
    <cellStyle name="20% - Accent4 5 11 3 2" xfId="1273"/>
    <cellStyle name="20% - Accent4 5 11 4" xfId="1274"/>
    <cellStyle name="20% - Accent4 5 11 4 2" xfId="1275"/>
    <cellStyle name="20% - Accent4 5 11 5" xfId="1276"/>
    <cellStyle name="20% - Accent4 5 12" xfId="1277"/>
    <cellStyle name="20% - Accent4 5 12 2" xfId="1278"/>
    <cellStyle name="20% - Accent4 5 12 2 2" xfId="1279"/>
    <cellStyle name="20% - Accent4 5 12 2 2 2" xfId="1280"/>
    <cellStyle name="20% - Accent4 5 12 2 3" xfId="1281"/>
    <cellStyle name="20% - Accent4 5 12 2 3 2" xfId="1282"/>
    <cellStyle name="20% - Accent4 5 12 2 4" xfId="1283"/>
    <cellStyle name="20% - Accent4 5 12 3" xfId="1284"/>
    <cellStyle name="20% - Accent4 5 12 3 2" xfId="1285"/>
    <cellStyle name="20% - Accent4 5 12 4" xfId="1286"/>
    <cellStyle name="20% - Accent4 5 12 4 2" xfId="1287"/>
    <cellStyle name="20% - Accent4 5 12 5" xfId="1288"/>
    <cellStyle name="20% - Accent4 5 13" xfId="1289"/>
    <cellStyle name="20% - Accent4 5 13 2" xfId="1290"/>
    <cellStyle name="20% - Accent4 5 13 2 2" xfId="1291"/>
    <cellStyle name="20% - Accent4 5 13 2 2 2" xfId="1292"/>
    <cellStyle name="20% - Accent4 5 13 2 3" xfId="1293"/>
    <cellStyle name="20% - Accent4 5 13 2 3 2" xfId="1294"/>
    <cellStyle name="20% - Accent4 5 13 2 4" xfId="1295"/>
    <cellStyle name="20% - Accent4 5 13 3" xfId="1296"/>
    <cellStyle name="20% - Accent4 5 13 3 2" xfId="1297"/>
    <cellStyle name="20% - Accent4 5 13 4" xfId="1298"/>
    <cellStyle name="20% - Accent4 5 13 4 2" xfId="1299"/>
    <cellStyle name="20% - Accent4 5 13 5" xfId="1300"/>
    <cellStyle name="20% - Accent4 5 14" xfId="1301"/>
    <cellStyle name="20% - Accent4 5 14 2" xfId="1302"/>
    <cellStyle name="20% - Accent4 5 14 2 2" xfId="1303"/>
    <cellStyle name="20% - Accent4 5 14 2 2 2" xfId="1304"/>
    <cellStyle name="20% - Accent4 5 14 2 3" xfId="1305"/>
    <cellStyle name="20% - Accent4 5 14 2 3 2" xfId="1306"/>
    <cellStyle name="20% - Accent4 5 14 2 4" xfId="1307"/>
    <cellStyle name="20% - Accent4 5 14 3" xfId="1308"/>
    <cellStyle name="20% - Accent4 5 14 3 2" xfId="1309"/>
    <cellStyle name="20% - Accent4 5 14 4" xfId="1310"/>
    <cellStyle name="20% - Accent4 5 14 4 2" xfId="1311"/>
    <cellStyle name="20% - Accent4 5 14 5" xfId="1312"/>
    <cellStyle name="20% - Accent4 5 15" xfId="1313"/>
    <cellStyle name="20% - Accent4 5 15 2" xfId="1314"/>
    <cellStyle name="20% - Accent4 5 15 2 2" xfId="1315"/>
    <cellStyle name="20% - Accent4 5 15 2 2 2" xfId="1316"/>
    <cellStyle name="20% - Accent4 5 15 2 3" xfId="1317"/>
    <cellStyle name="20% - Accent4 5 15 2 3 2" xfId="1318"/>
    <cellStyle name="20% - Accent4 5 15 2 4" xfId="1319"/>
    <cellStyle name="20% - Accent4 5 15 3" xfId="1320"/>
    <cellStyle name="20% - Accent4 5 15 3 2" xfId="1321"/>
    <cellStyle name="20% - Accent4 5 15 4" xfId="1322"/>
    <cellStyle name="20% - Accent4 5 15 4 2" xfId="1323"/>
    <cellStyle name="20% - Accent4 5 15 5" xfId="1324"/>
    <cellStyle name="20% - Accent4 5 16" xfId="1325"/>
    <cellStyle name="20% - Accent4 5 16 2" xfId="1326"/>
    <cellStyle name="20% - Accent4 5 16 2 2" xfId="1327"/>
    <cellStyle name="20% - Accent4 5 16 2 2 2" xfId="1328"/>
    <cellStyle name="20% - Accent4 5 16 2 3" xfId="1329"/>
    <cellStyle name="20% - Accent4 5 16 2 3 2" xfId="1330"/>
    <cellStyle name="20% - Accent4 5 16 2 4" xfId="1331"/>
    <cellStyle name="20% - Accent4 5 16 3" xfId="1332"/>
    <cellStyle name="20% - Accent4 5 16 3 2" xfId="1333"/>
    <cellStyle name="20% - Accent4 5 16 4" xfId="1334"/>
    <cellStyle name="20% - Accent4 5 16 4 2" xfId="1335"/>
    <cellStyle name="20% - Accent4 5 16 5" xfId="1336"/>
    <cellStyle name="20% - Accent4 5 17" xfId="1337"/>
    <cellStyle name="20% - Accent4 5 17 2" xfId="1338"/>
    <cellStyle name="20% - Accent4 5 17 2 2" xfId="1339"/>
    <cellStyle name="20% - Accent4 5 17 2 2 2" xfId="1340"/>
    <cellStyle name="20% - Accent4 5 17 2 3" xfId="1341"/>
    <cellStyle name="20% - Accent4 5 17 2 3 2" xfId="1342"/>
    <cellStyle name="20% - Accent4 5 17 2 4" xfId="1343"/>
    <cellStyle name="20% - Accent4 5 17 3" xfId="1344"/>
    <cellStyle name="20% - Accent4 5 17 3 2" xfId="1345"/>
    <cellStyle name="20% - Accent4 5 17 4" xfId="1346"/>
    <cellStyle name="20% - Accent4 5 17 4 2" xfId="1347"/>
    <cellStyle name="20% - Accent4 5 17 5" xfId="1348"/>
    <cellStyle name="20% - Accent4 5 18" xfId="1349"/>
    <cellStyle name="20% - Accent4 5 18 2" xfId="1350"/>
    <cellStyle name="20% - Accent4 5 18 2 2" xfId="1351"/>
    <cellStyle name="20% - Accent4 5 18 2 2 2" xfId="1352"/>
    <cellStyle name="20% - Accent4 5 18 2 3" xfId="1353"/>
    <cellStyle name="20% - Accent4 5 18 2 3 2" xfId="1354"/>
    <cellStyle name="20% - Accent4 5 18 2 4" xfId="1355"/>
    <cellStyle name="20% - Accent4 5 18 3" xfId="1356"/>
    <cellStyle name="20% - Accent4 5 18 3 2" xfId="1357"/>
    <cellStyle name="20% - Accent4 5 18 4" xfId="1358"/>
    <cellStyle name="20% - Accent4 5 18 4 2" xfId="1359"/>
    <cellStyle name="20% - Accent4 5 18 5" xfId="1360"/>
    <cellStyle name="20% - Accent4 5 19" xfId="1361"/>
    <cellStyle name="20% - Accent4 5 19 2" xfId="1362"/>
    <cellStyle name="20% - Accent4 5 19 2 2" xfId="1363"/>
    <cellStyle name="20% - Accent4 5 19 3" xfId="1364"/>
    <cellStyle name="20% - Accent4 5 19 3 2" xfId="1365"/>
    <cellStyle name="20% - Accent4 5 19 4" xfId="1366"/>
    <cellStyle name="20% - Accent4 5 2" xfId="1367"/>
    <cellStyle name="20% - Accent4 5 2 10" xfId="1368"/>
    <cellStyle name="20% - Accent4 5 2 10 2" xfId="1369"/>
    <cellStyle name="20% - Accent4 5 2 10 2 2" xfId="1370"/>
    <cellStyle name="20% - Accent4 5 2 10 2 2 2" xfId="1371"/>
    <cellStyle name="20% - Accent4 5 2 10 2 3" xfId="1372"/>
    <cellStyle name="20% - Accent4 5 2 10 2 3 2" xfId="1373"/>
    <cellStyle name="20% - Accent4 5 2 10 2 4" xfId="1374"/>
    <cellStyle name="20% - Accent4 5 2 10 3" xfId="1375"/>
    <cellStyle name="20% - Accent4 5 2 10 3 2" xfId="1376"/>
    <cellStyle name="20% - Accent4 5 2 10 4" xfId="1377"/>
    <cellStyle name="20% - Accent4 5 2 10 4 2" xfId="1378"/>
    <cellStyle name="20% - Accent4 5 2 10 5" xfId="1379"/>
    <cellStyle name="20% - Accent4 5 2 11" xfId="1380"/>
    <cellStyle name="20% - Accent4 5 2 11 2" xfId="1381"/>
    <cellStyle name="20% - Accent4 5 2 11 2 2" xfId="1382"/>
    <cellStyle name="20% - Accent4 5 2 11 2 2 2" xfId="1383"/>
    <cellStyle name="20% - Accent4 5 2 11 2 3" xfId="1384"/>
    <cellStyle name="20% - Accent4 5 2 11 2 3 2" xfId="1385"/>
    <cellStyle name="20% - Accent4 5 2 11 2 4" xfId="1386"/>
    <cellStyle name="20% - Accent4 5 2 11 3" xfId="1387"/>
    <cellStyle name="20% - Accent4 5 2 11 3 2" xfId="1388"/>
    <cellStyle name="20% - Accent4 5 2 11 4" xfId="1389"/>
    <cellStyle name="20% - Accent4 5 2 11 4 2" xfId="1390"/>
    <cellStyle name="20% - Accent4 5 2 11 5" xfId="1391"/>
    <cellStyle name="20% - Accent4 5 2 12" xfId="1392"/>
    <cellStyle name="20% - Accent4 5 2 12 2" xfId="1393"/>
    <cellStyle name="20% - Accent4 5 2 12 2 2" xfId="1394"/>
    <cellStyle name="20% - Accent4 5 2 12 2 2 2" xfId="1395"/>
    <cellStyle name="20% - Accent4 5 2 12 2 3" xfId="1396"/>
    <cellStyle name="20% - Accent4 5 2 12 2 3 2" xfId="1397"/>
    <cellStyle name="20% - Accent4 5 2 12 2 4" xfId="1398"/>
    <cellStyle name="20% - Accent4 5 2 12 3" xfId="1399"/>
    <cellStyle name="20% - Accent4 5 2 12 3 2" xfId="1400"/>
    <cellStyle name="20% - Accent4 5 2 12 4" xfId="1401"/>
    <cellStyle name="20% - Accent4 5 2 12 4 2" xfId="1402"/>
    <cellStyle name="20% - Accent4 5 2 12 5" xfId="1403"/>
    <cellStyle name="20% - Accent4 5 2 13" xfId="1404"/>
    <cellStyle name="20% - Accent4 5 2 13 2" xfId="1405"/>
    <cellStyle name="20% - Accent4 5 2 13 2 2" xfId="1406"/>
    <cellStyle name="20% - Accent4 5 2 13 2 2 2" xfId="1407"/>
    <cellStyle name="20% - Accent4 5 2 13 2 3" xfId="1408"/>
    <cellStyle name="20% - Accent4 5 2 13 2 3 2" xfId="1409"/>
    <cellStyle name="20% - Accent4 5 2 13 2 4" xfId="1410"/>
    <cellStyle name="20% - Accent4 5 2 13 3" xfId="1411"/>
    <cellStyle name="20% - Accent4 5 2 13 3 2" xfId="1412"/>
    <cellStyle name="20% - Accent4 5 2 13 4" xfId="1413"/>
    <cellStyle name="20% - Accent4 5 2 13 4 2" xfId="1414"/>
    <cellStyle name="20% - Accent4 5 2 13 5" xfId="1415"/>
    <cellStyle name="20% - Accent4 5 2 14" xfId="1416"/>
    <cellStyle name="20% - Accent4 5 2 14 2" xfId="1417"/>
    <cellStyle name="20% - Accent4 5 2 14 2 2" xfId="1418"/>
    <cellStyle name="20% - Accent4 5 2 14 2 2 2" xfId="1419"/>
    <cellStyle name="20% - Accent4 5 2 14 2 3" xfId="1420"/>
    <cellStyle name="20% - Accent4 5 2 14 2 3 2" xfId="1421"/>
    <cellStyle name="20% - Accent4 5 2 14 2 4" xfId="1422"/>
    <cellStyle name="20% - Accent4 5 2 14 3" xfId="1423"/>
    <cellStyle name="20% - Accent4 5 2 14 3 2" xfId="1424"/>
    <cellStyle name="20% - Accent4 5 2 14 4" xfId="1425"/>
    <cellStyle name="20% - Accent4 5 2 14 4 2" xfId="1426"/>
    <cellStyle name="20% - Accent4 5 2 14 5" xfId="1427"/>
    <cellStyle name="20% - Accent4 5 2 15" xfId="1428"/>
    <cellStyle name="20% - Accent4 5 2 15 2" xfId="1429"/>
    <cellStyle name="20% - Accent4 5 2 15 2 2" xfId="1430"/>
    <cellStyle name="20% - Accent4 5 2 15 2 2 2" xfId="1431"/>
    <cellStyle name="20% - Accent4 5 2 15 2 3" xfId="1432"/>
    <cellStyle name="20% - Accent4 5 2 15 2 3 2" xfId="1433"/>
    <cellStyle name="20% - Accent4 5 2 15 2 4" xfId="1434"/>
    <cellStyle name="20% - Accent4 5 2 15 3" xfId="1435"/>
    <cellStyle name="20% - Accent4 5 2 15 3 2" xfId="1436"/>
    <cellStyle name="20% - Accent4 5 2 15 4" xfId="1437"/>
    <cellStyle name="20% - Accent4 5 2 15 4 2" xfId="1438"/>
    <cellStyle name="20% - Accent4 5 2 15 5" xfId="1439"/>
    <cellStyle name="20% - Accent4 5 2 16" xfId="1440"/>
    <cellStyle name="20% - Accent4 5 2 16 2" xfId="1441"/>
    <cellStyle name="20% - Accent4 5 2 16 2 2" xfId="1442"/>
    <cellStyle name="20% - Accent4 5 2 16 2 2 2" xfId="1443"/>
    <cellStyle name="20% - Accent4 5 2 16 2 3" xfId="1444"/>
    <cellStyle name="20% - Accent4 5 2 16 2 3 2" xfId="1445"/>
    <cellStyle name="20% - Accent4 5 2 16 2 4" xfId="1446"/>
    <cellStyle name="20% - Accent4 5 2 16 3" xfId="1447"/>
    <cellStyle name="20% - Accent4 5 2 16 3 2" xfId="1448"/>
    <cellStyle name="20% - Accent4 5 2 16 4" xfId="1449"/>
    <cellStyle name="20% - Accent4 5 2 16 4 2" xfId="1450"/>
    <cellStyle name="20% - Accent4 5 2 16 5" xfId="1451"/>
    <cellStyle name="20% - Accent4 5 2 17" xfId="1452"/>
    <cellStyle name="20% - Accent4 5 2 17 2" xfId="1453"/>
    <cellStyle name="20% - Accent4 5 2 17 2 2" xfId="1454"/>
    <cellStyle name="20% - Accent4 5 2 17 2 2 2" xfId="1455"/>
    <cellStyle name="20% - Accent4 5 2 17 2 3" xfId="1456"/>
    <cellStyle name="20% - Accent4 5 2 17 2 3 2" xfId="1457"/>
    <cellStyle name="20% - Accent4 5 2 17 2 4" xfId="1458"/>
    <cellStyle name="20% - Accent4 5 2 17 3" xfId="1459"/>
    <cellStyle name="20% - Accent4 5 2 17 3 2" xfId="1460"/>
    <cellStyle name="20% - Accent4 5 2 17 4" xfId="1461"/>
    <cellStyle name="20% - Accent4 5 2 17 4 2" xfId="1462"/>
    <cellStyle name="20% - Accent4 5 2 17 5" xfId="1463"/>
    <cellStyle name="20% - Accent4 5 2 18" xfId="1464"/>
    <cellStyle name="20% - Accent4 5 2 18 2" xfId="1465"/>
    <cellStyle name="20% - Accent4 5 2 18 2 2" xfId="1466"/>
    <cellStyle name="20% - Accent4 5 2 18 3" xfId="1467"/>
    <cellStyle name="20% - Accent4 5 2 18 3 2" xfId="1468"/>
    <cellStyle name="20% - Accent4 5 2 18 4" xfId="1469"/>
    <cellStyle name="20% - Accent4 5 2 19" xfId="1470"/>
    <cellStyle name="20% - Accent4 5 2 19 2" xfId="1471"/>
    <cellStyle name="20% - Accent4 5 2 2" xfId="1472"/>
    <cellStyle name="20% - Accent4 5 2 2 2" xfId="1473"/>
    <cellStyle name="20% - Accent4 5 2 2 2 2" xfId="1474"/>
    <cellStyle name="20% - Accent4 5 2 2 2 2 2" xfId="1475"/>
    <cellStyle name="20% - Accent4 5 2 2 2 3" xfId="1476"/>
    <cellStyle name="20% - Accent4 5 2 2 2 3 2" xfId="1477"/>
    <cellStyle name="20% - Accent4 5 2 2 2 4" xfId="1478"/>
    <cellStyle name="20% - Accent4 5 2 2 3" xfId="1479"/>
    <cellStyle name="20% - Accent4 5 2 2 3 2" xfId="1480"/>
    <cellStyle name="20% - Accent4 5 2 2 4" xfId="1481"/>
    <cellStyle name="20% - Accent4 5 2 2 4 2" xfId="1482"/>
    <cellStyle name="20% - Accent4 5 2 2 5" xfId="1483"/>
    <cellStyle name="20% - Accent4 5 2 20" xfId="1484"/>
    <cellStyle name="20% - Accent4 5 2 20 2" xfId="1485"/>
    <cellStyle name="20% - Accent4 5 2 21" xfId="1486"/>
    <cellStyle name="20% - Accent4 5 2 21 2" xfId="1487"/>
    <cellStyle name="20% - Accent4 5 2 22" xfId="1488"/>
    <cellStyle name="20% - Accent4 5 2 3" xfId="1489"/>
    <cellStyle name="20% - Accent4 5 2 3 2" xfId="1490"/>
    <cellStyle name="20% - Accent4 5 2 3 2 2" xfId="1491"/>
    <cellStyle name="20% - Accent4 5 2 3 2 2 2" xfId="1492"/>
    <cellStyle name="20% - Accent4 5 2 3 2 3" xfId="1493"/>
    <cellStyle name="20% - Accent4 5 2 3 2 3 2" xfId="1494"/>
    <cellStyle name="20% - Accent4 5 2 3 2 4" xfId="1495"/>
    <cellStyle name="20% - Accent4 5 2 3 3" xfId="1496"/>
    <cellStyle name="20% - Accent4 5 2 3 3 2" xfId="1497"/>
    <cellStyle name="20% - Accent4 5 2 3 4" xfId="1498"/>
    <cellStyle name="20% - Accent4 5 2 3 4 2" xfId="1499"/>
    <cellStyle name="20% - Accent4 5 2 3 5" xfId="1500"/>
    <cellStyle name="20% - Accent4 5 2 4" xfId="1501"/>
    <cellStyle name="20% - Accent4 5 2 4 2" xfId="1502"/>
    <cellStyle name="20% - Accent4 5 2 4 2 2" xfId="1503"/>
    <cellStyle name="20% - Accent4 5 2 4 2 2 2" xfId="1504"/>
    <cellStyle name="20% - Accent4 5 2 4 2 3" xfId="1505"/>
    <cellStyle name="20% - Accent4 5 2 4 2 3 2" xfId="1506"/>
    <cellStyle name="20% - Accent4 5 2 4 2 4" xfId="1507"/>
    <cellStyle name="20% - Accent4 5 2 4 3" xfId="1508"/>
    <cellStyle name="20% - Accent4 5 2 4 3 2" xfId="1509"/>
    <cellStyle name="20% - Accent4 5 2 4 4" xfId="1510"/>
    <cellStyle name="20% - Accent4 5 2 4 4 2" xfId="1511"/>
    <cellStyle name="20% - Accent4 5 2 4 5" xfId="1512"/>
    <cellStyle name="20% - Accent4 5 2 5" xfId="1513"/>
    <cellStyle name="20% - Accent4 5 2 5 2" xfId="1514"/>
    <cellStyle name="20% - Accent4 5 2 5 2 2" xfId="1515"/>
    <cellStyle name="20% - Accent4 5 2 5 2 2 2" xfId="1516"/>
    <cellStyle name="20% - Accent4 5 2 5 2 3" xfId="1517"/>
    <cellStyle name="20% - Accent4 5 2 5 2 3 2" xfId="1518"/>
    <cellStyle name="20% - Accent4 5 2 5 2 4" xfId="1519"/>
    <cellStyle name="20% - Accent4 5 2 5 3" xfId="1520"/>
    <cellStyle name="20% - Accent4 5 2 5 3 2" xfId="1521"/>
    <cellStyle name="20% - Accent4 5 2 5 4" xfId="1522"/>
    <cellStyle name="20% - Accent4 5 2 5 4 2" xfId="1523"/>
    <cellStyle name="20% - Accent4 5 2 5 5" xfId="1524"/>
    <cellStyle name="20% - Accent4 5 2 6" xfId="1525"/>
    <cellStyle name="20% - Accent4 5 2 6 2" xfId="1526"/>
    <cellStyle name="20% - Accent4 5 2 6 2 2" xfId="1527"/>
    <cellStyle name="20% - Accent4 5 2 6 2 2 2" xfId="1528"/>
    <cellStyle name="20% - Accent4 5 2 6 2 3" xfId="1529"/>
    <cellStyle name="20% - Accent4 5 2 6 2 3 2" xfId="1530"/>
    <cellStyle name="20% - Accent4 5 2 6 2 4" xfId="1531"/>
    <cellStyle name="20% - Accent4 5 2 6 3" xfId="1532"/>
    <cellStyle name="20% - Accent4 5 2 6 3 2" xfId="1533"/>
    <cellStyle name="20% - Accent4 5 2 6 4" xfId="1534"/>
    <cellStyle name="20% - Accent4 5 2 6 4 2" xfId="1535"/>
    <cellStyle name="20% - Accent4 5 2 6 5" xfId="1536"/>
    <cellStyle name="20% - Accent4 5 2 7" xfId="1537"/>
    <cellStyle name="20% - Accent4 5 2 7 2" xfId="1538"/>
    <cellStyle name="20% - Accent4 5 2 7 2 2" xfId="1539"/>
    <cellStyle name="20% - Accent4 5 2 7 2 2 2" xfId="1540"/>
    <cellStyle name="20% - Accent4 5 2 7 2 3" xfId="1541"/>
    <cellStyle name="20% - Accent4 5 2 7 2 3 2" xfId="1542"/>
    <cellStyle name="20% - Accent4 5 2 7 2 4" xfId="1543"/>
    <cellStyle name="20% - Accent4 5 2 7 3" xfId="1544"/>
    <cellStyle name="20% - Accent4 5 2 7 3 2" xfId="1545"/>
    <cellStyle name="20% - Accent4 5 2 7 4" xfId="1546"/>
    <cellStyle name="20% - Accent4 5 2 7 4 2" xfId="1547"/>
    <cellStyle name="20% - Accent4 5 2 7 5" xfId="1548"/>
    <cellStyle name="20% - Accent4 5 2 8" xfId="1549"/>
    <cellStyle name="20% - Accent4 5 2 8 2" xfId="1550"/>
    <cellStyle name="20% - Accent4 5 2 8 2 2" xfId="1551"/>
    <cellStyle name="20% - Accent4 5 2 8 2 2 2" xfId="1552"/>
    <cellStyle name="20% - Accent4 5 2 8 2 3" xfId="1553"/>
    <cellStyle name="20% - Accent4 5 2 8 2 3 2" xfId="1554"/>
    <cellStyle name="20% - Accent4 5 2 8 2 4" xfId="1555"/>
    <cellStyle name="20% - Accent4 5 2 8 3" xfId="1556"/>
    <cellStyle name="20% - Accent4 5 2 8 3 2" xfId="1557"/>
    <cellStyle name="20% - Accent4 5 2 8 4" xfId="1558"/>
    <cellStyle name="20% - Accent4 5 2 8 4 2" xfId="1559"/>
    <cellStyle name="20% - Accent4 5 2 8 5" xfId="1560"/>
    <cellStyle name="20% - Accent4 5 2 9" xfId="1561"/>
    <cellStyle name="20% - Accent4 5 2 9 2" xfId="1562"/>
    <cellStyle name="20% - Accent4 5 2 9 2 2" xfId="1563"/>
    <cellStyle name="20% - Accent4 5 2 9 2 2 2" xfId="1564"/>
    <cellStyle name="20% - Accent4 5 2 9 2 3" xfId="1565"/>
    <cellStyle name="20% - Accent4 5 2 9 2 3 2" xfId="1566"/>
    <cellStyle name="20% - Accent4 5 2 9 2 4" xfId="1567"/>
    <cellStyle name="20% - Accent4 5 2 9 3" xfId="1568"/>
    <cellStyle name="20% - Accent4 5 2 9 3 2" xfId="1569"/>
    <cellStyle name="20% - Accent4 5 2 9 4" xfId="1570"/>
    <cellStyle name="20% - Accent4 5 2 9 4 2" xfId="1571"/>
    <cellStyle name="20% - Accent4 5 2 9 5" xfId="1572"/>
    <cellStyle name="20% - Accent4 5 20" xfId="1573"/>
    <cellStyle name="20% - Accent4 5 20 2" xfId="1574"/>
    <cellStyle name="20% - Accent4 5 21" xfId="1575"/>
    <cellStyle name="20% - Accent4 5 21 2" xfId="1576"/>
    <cellStyle name="20% - Accent4 5 22" xfId="1577"/>
    <cellStyle name="20% - Accent4 5 22 2" xfId="1578"/>
    <cellStyle name="20% - Accent4 5 23" xfId="1579"/>
    <cellStyle name="20% - Accent4 5 3" xfId="1580"/>
    <cellStyle name="20% - Accent4 5 3 2" xfId="1581"/>
    <cellStyle name="20% - Accent4 5 3 2 2" xfId="1582"/>
    <cellStyle name="20% - Accent4 5 3 2 2 2" xfId="1583"/>
    <cellStyle name="20% - Accent4 5 3 2 3" xfId="1584"/>
    <cellStyle name="20% - Accent4 5 3 2 3 2" xfId="1585"/>
    <cellStyle name="20% - Accent4 5 3 2 4" xfId="1586"/>
    <cellStyle name="20% - Accent4 5 3 3" xfId="1587"/>
    <cellStyle name="20% - Accent4 5 3 3 2" xfId="1588"/>
    <cellStyle name="20% - Accent4 5 3 4" xfId="1589"/>
    <cellStyle name="20% - Accent4 5 3 4 2" xfId="1590"/>
    <cellStyle name="20% - Accent4 5 3 5" xfId="1591"/>
    <cellStyle name="20% - Accent4 5 4" xfId="1592"/>
    <cellStyle name="20% - Accent4 5 4 2" xfId="1593"/>
    <cellStyle name="20% - Accent4 5 4 2 2" xfId="1594"/>
    <cellStyle name="20% - Accent4 5 4 2 2 2" xfId="1595"/>
    <cellStyle name="20% - Accent4 5 4 2 3" xfId="1596"/>
    <cellStyle name="20% - Accent4 5 4 2 3 2" xfId="1597"/>
    <cellStyle name="20% - Accent4 5 4 2 4" xfId="1598"/>
    <cellStyle name="20% - Accent4 5 4 3" xfId="1599"/>
    <cellStyle name="20% - Accent4 5 4 3 2" xfId="1600"/>
    <cellStyle name="20% - Accent4 5 4 4" xfId="1601"/>
    <cellStyle name="20% - Accent4 5 4 4 2" xfId="1602"/>
    <cellStyle name="20% - Accent4 5 4 5" xfId="1603"/>
    <cellStyle name="20% - Accent4 5 5" xfId="1604"/>
    <cellStyle name="20% - Accent4 5 5 2" xfId="1605"/>
    <cellStyle name="20% - Accent4 5 5 2 2" xfId="1606"/>
    <cellStyle name="20% - Accent4 5 5 2 2 2" xfId="1607"/>
    <cellStyle name="20% - Accent4 5 5 2 3" xfId="1608"/>
    <cellStyle name="20% - Accent4 5 5 2 3 2" xfId="1609"/>
    <cellStyle name="20% - Accent4 5 5 2 4" xfId="1610"/>
    <cellStyle name="20% - Accent4 5 5 3" xfId="1611"/>
    <cellStyle name="20% - Accent4 5 5 3 2" xfId="1612"/>
    <cellStyle name="20% - Accent4 5 5 4" xfId="1613"/>
    <cellStyle name="20% - Accent4 5 5 4 2" xfId="1614"/>
    <cellStyle name="20% - Accent4 5 5 5" xfId="1615"/>
    <cellStyle name="20% - Accent4 5 6" xfId="1616"/>
    <cellStyle name="20% - Accent4 5 6 2" xfId="1617"/>
    <cellStyle name="20% - Accent4 5 6 2 2" xfId="1618"/>
    <cellStyle name="20% - Accent4 5 6 2 2 2" xfId="1619"/>
    <cellStyle name="20% - Accent4 5 6 2 3" xfId="1620"/>
    <cellStyle name="20% - Accent4 5 6 2 3 2" xfId="1621"/>
    <cellStyle name="20% - Accent4 5 6 2 4" xfId="1622"/>
    <cellStyle name="20% - Accent4 5 6 3" xfId="1623"/>
    <cellStyle name="20% - Accent4 5 6 3 2" xfId="1624"/>
    <cellStyle name="20% - Accent4 5 6 4" xfId="1625"/>
    <cellStyle name="20% - Accent4 5 6 4 2" xfId="1626"/>
    <cellStyle name="20% - Accent4 5 6 5" xfId="1627"/>
    <cellStyle name="20% - Accent4 5 7" xfId="1628"/>
    <cellStyle name="20% - Accent4 5 7 2" xfId="1629"/>
    <cellStyle name="20% - Accent4 5 7 2 2" xfId="1630"/>
    <cellStyle name="20% - Accent4 5 7 2 2 2" xfId="1631"/>
    <cellStyle name="20% - Accent4 5 7 2 3" xfId="1632"/>
    <cellStyle name="20% - Accent4 5 7 2 3 2" xfId="1633"/>
    <cellStyle name="20% - Accent4 5 7 2 4" xfId="1634"/>
    <cellStyle name="20% - Accent4 5 7 3" xfId="1635"/>
    <cellStyle name="20% - Accent4 5 7 3 2" xfId="1636"/>
    <cellStyle name="20% - Accent4 5 7 4" xfId="1637"/>
    <cellStyle name="20% - Accent4 5 7 4 2" xfId="1638"/>
    <cellStyle name="20% - Accent4 5 7 5" xfId="1639"/>
    <cellStyle name="20% - Accent4 5 8" xfId="1640"/>
    <cellStyle name="20% - Accent4 5 8 2" xfId="1641"/>
    <cellStyle name="20% - Accent4 5 8 2 2" xfId="1642"/>
    <cellStyle name="20% - Accent4 5 8 2 2 2" xfId="1643"/>
    <cellStyle name="20% - Accent4 5 8 2 3" xfId="1644"/>
    <cellStyle name="20% - Accent4 5 8 2 3 2" xfId="1645"/>
    <cellStyle name="20% - Accent4 5 8 2 4" xfId="1646"/>
    <cellStyle name="20% - Accent4 5 8 3" xfId="1647"/>
    <cellStyle name="20% - Accent4 5 8 3 2" xfId="1648"/>
    <cellStyle name="20% - Accent4 5 8 4" xfId="1649"/>
    <cellStyle name="20% - Accent4 5 8 4 2" xfId="1650"/>
    <cellStyle name="20% - Accent4 5 8 5" xfId="1651"/>
    <cellStyle name="20% - Accent4 5 9" xfId="1652"/>
    <cellStyle name="20% - Accent4 5 9 2" xfId="1653"/>
    <cellStyle name="20% - Accent4 5 9 2 2" xfId="1654"/>
    <cellStyle name="20% - Accent4 5 9 2 2 2" xfId="1655"/>
    <cellStyle name="20% - Accent4 5 9 2 3" xfId="1656"/>
    <cellStyle name="20% - Accent4 5 9 2 3 2" xfId="1657"/>
    <cellStyle name="20% - Accent4 5 9 2 4" xfId="1658"/>
    <cellStyle name="20% - Accent4 5 9 3" xfId="1659"/>
    <cellStyle name="20% - Accent4 5 9 3 2" xfId="1660"/>
    <cellStyle name="20% - Accent4 5 9 4" xfId="1661"/>
    <cellStyle name="20% - Accent4 5 9 4 2" xfId="1662"/>
    <cellStyle name="20% - Accent4 5 9 5" xfId="1663"/>
    <cellStyle name="20% - Accent5 2" xfId="1664"/>
    <cellStyle name="20% - Accent5 3" xfId="1665"/>
    <cellStyle name="20% - Accent5 4" xfId="1666"/>
    <cellStyle name="20% - Accent5 5" xfId="1667"/>
    <cellStyle name="20% - Accent5 5 10" xfId="1668"/>
    <cellStyle name="20% - Accent5 5 10 2" xfId="1669"/>
    <cellStyle name="20% - Accent5 5 10 2 2" xfId="1670"/>
    <cellStyle name="20% - Accent5 5 10 2 2 2" xfId="1671"/>
    <cellStyle name="20% - Accent5 5 10 2 3" xfId="1672"/>
    <cellStyle name="20% - Accent5 5 10 2 3 2" xfId="1673"/>
    <cellStyle name="20% - Accent5 5 10 2 4" xfId="1674"/>
    <cellStyle name="20% - Accent5 5 10 3" xfId="1675"/>
    <cellStyle name="20% - Accent5 5 10 3 2" xfId="1676"/>
    <cellStyle name="20% - Accent5 5 10 4" xfId="1677"/>
    <cellStyle name="20% - Accent5 5 10 4 2" xfId="1678"/>
    <cellStyle name="20% - Accent5 5 10 5" xfId="1679"/>
    <cellStyle name="20% - Accent5 5 11" xfId="1680"/>
    <cellStyle name="20% - Accent5 5 11 2" xfId="1681"/>
    <cellStyle name="20% - Accent5 5 11 2 2" xfId="1682"/>
    <cellStyle name="20% - Accent5 5 11 2 2 2" xfId="1683"/>
    <cellStyle name="20% - Accent5 5 11 2 3" xfId="1684"/>
    <cellStyle name="20% - Accent5 5 11 2 3 2" xfId="1685"/>
    <cellStyle name="20% - Accent5 5 11 2 4" xfId="1686"/>
    <cellStyle name="20% - Accent5 5 11 3" xfId="1687"/>
    <cellStyle name="20% - Accent5 5 11 3 2" xfId="1688"/>
    <cellStyle name="20% - Accent5 5 11 4" xfId="1689"/>
    <cellStyle name="20% - Accent5 5 11 4 2" xfId="1690"/>
    <cellStyle name="20% - Accent5 5 11 5" xfId="1691"/>
    <cellStyle name="20% - Accent5 5 12" xfId="1692"/>
    <cellStyle name="20% - Accent5 5 12 2" xfId="1693"/>
    <cellStyle name="20% - Accent5 5 12 2 2" xfId="1694"/>
    <cellStyle name="20% - Accent5 5 12 2 2 2" xfId="1695"/>
    <cellStyle name="20% - Accent5 5 12 2 3" xfId="1696"/>
    <cellStyle name="20% - Accent5 5 12 2 3 2" xfId="1697"/>
    <cellStyle name="20% - Accent5 5 12 2 4" xfId="1698"/>
    <cellStyle name="20% - Accent5 5 12 3" xfId="1699"/>
    <cellStyle name="20% - Accent5 5 12 3 2" xfId="1700"/>
    <cellStyle name="20% - Accent5 5 12 4" xfId="1701"/>
    <cellStyle name="20% - Accent5 5 12 4 2" xfId="1702"/>
    <cellStyle name="20% - Accent5 5 12 5" xfId="1703"/>
    <cellStyle name="20% - Accent5 5 13" xfId="1704"/>
    <cellStyle name="20% - Accent5 5 13 2" xfId="1705"/>
    <cellStyle name="20% - Accent5 5 13 2 2" xfId="1706"/>
    <cellStyle name="20% - Accent5 5 13 2 2 2" xfId="1707"/>
    <cellStyle name="20% - Accent5 5 13 2 3" xfId="1708"/>
    <cellStyle name="20% - Accent5 5 13 2 3 2" xfId="1709"/>
    <cellStyle name="20% - Accent5 5 13 2 4" xfId="1710"/>
    <cellStyle name="20% - Accent5 5 13 3" xfId="1711"/>
    <cellStyle name="20% - Accent5 5 13 3 2" xfId="1712"/>
    <cellStyle name="20% - Accent5 5 13 4" xfId="1713"/>
    <cellStyle name="20% - Accent5 5 13 4 2" xfId="1714"/>
    <cellStyle name="20% - Accent5 5 13 5" xfId="1715"/>
    <cellStyle name="20% - Accent5 5 14" xfId="1716"/>
    <cellStyle name="20% - Accent5 5 14 2" xfId="1717"/>
    <cellStyle name="20% - Accent5 5 14 2 2" xfId="1718"/>
    <cellStyle name="20% - Accent5 5 14 2 2 2" xfId="1719"/>
    <cellStyle name="20% - Accent5 5 14 2 3" xfId="1720"/>
    <cellStyle name="20% - Accent5 5 14 2 3 2" xfId="1721"/>
    <cellStyle name="20% - Accent5 5 14 2 4" xfId="1722"/>
    <cellStyle name="20% - Accent5 5 14 3" xfId="1723"/>
    <cellStyle name="20% - Accent5 5 14 3 2" xfId="1724"/>
    <cellStyle name="20% - Accent5 5 14 4" xfId="1725"/>
    <cellStyle name="20% - Accent5 5 14 4 2" xfId="1726"/>
    <cellStyle name="20% - Accent5 5 14 5" xfId="1727"/>
    <cellStyle name="20% - Accent5 5 15" xfId="1728"/>
    <cellStyle name="20% - Accent5 5 15 2" xfId="1729"/>
    <cellStyle name="20% - Accent5 5 15 2 2" xfId="1730"/>
    <cellStyle name="20% - Accent5 5 15 2 2 2" xfId="1731"/>
    <cellStyle name="20% - Accent5 5 15 2 3" xfId="1732"/>
    <cellStyle name="20% - Accent5 5 15 2 3 2" xfId="1733"/>
    <cellStyle name="20% - Accent5 5 15 2 4" xfId="1734"/>
    <cellStyle name="20% - Accent5 5 15 3" xfId="1735"/>
    <cellStyle name="20% - Accent5 5 15 3 2" xfId="1736"/>
    <cellStyle name="20% - Accent5 5 15 4" xfId="1737"/>
    <cellStyle name="20% - Accent5 5 15 4 2" xfId="1738"/>
    <cellStyle name="20% - Accent5 5 15 5" xfId="1739"/>
    <cellStyle name="20% - Accent5 5 16" xfId="1740"/>
    <cellStyle name="20% - Accent5 5 16 2" xfId="1741"/>
    <cellStyle name="20% - Accent5 5 16 2 2" xfId="1742"/>
    <cellStyle name="20% - Accent5 5 16 2 2 2" xfId="1743"/>
    <cellStyle name="20% - Accent5 5 16 2 3" xfId="1744"/>
    <cellStyle name="20% - Accent5 5 16 2 3 2" xfId="1745"/>
    <cellStyle name="20% - Accent5 5 16 2 4" xfId="1746"/>
    <cellStyle name="20% - Accent5 5 16 3" xfId="1747"/>
    <cellStyle name="20% - Accent5 5 16 3 2" xfId="1748"/>
    <cellStyle name="20% - Accent5 5 16 4" xfId="1749"/>
    <cellStyle name="20% - Accent5 5 16 4 2" xfId="1750"/>
    <cellStyle name="20% - Accent5 5 16 5" xfId="1751"/>
    <cellStyle name="20% - Accent5 5 17" xfId="1752"/>
    <cellStyle name="20% - Accent5 5 17 2" xfId="1753"/>
    <cellStyle name="20% - Accent5 5 17 2 2" xfId="1754"/>
    <cellStyle name="20% - Accent5 5 17 2 2 2" xfId="1755"/>
    <cellStyle name="20% - Accent5 5 17 2 3" xfId="1756"/>
    <cellStyle name="20% - Accent5 5 17 2 3 2" xfId="1757"/>
    <cellStyle name="20% - Accent5 5 17 2 4" xfId="1758"/>
    <cellStyle name="20% - Accent5 5 17 3" xfId="1759"/>
    <cellStyle name="20% - Accent5 5 17 3 2" xfId="1760"/>
    <cellStyle name="20% - Accent5 5 17 4" xfId="1761"/>
    <cellStyle name="20% - Accent5 5 17 4 2" xfId="1762"/>
    <cellStyle name="20% - Accent5 5 17 5" xfId="1763"/>
    <cellStyle name="20% - Accent5 5 18" xfId="1764"/>
    <cellStyle name="20% - Accent5 5 18 2" xfId="1765"/>
    <cellStyle name="20% - Accent5 5 18 2 2" xfId="1766"/>
    <cellStyle name="20% - Accent5 5 18 2 2 2" xfId="1767"/>
    <cellStyle name="20% - Accent5 5 18 2 3" xfId="1768"/>
    <cellStyle name="20% - Accent5 5 18 2 3 2" xfId="1769"/>
    <cellStyle name="20% - Accent5 5 18 2 4" xfId="1770"/>
    <cellStyle name="20% - Accent5 5 18 3" xfId="1771"/>
    <cellStyle name="20% - Accent5 5 18 3 2" xfId="1772"/>
    <cellStyle name="20% - Accent5 5 18 4" xfId="1773"/>
    <cellStyle name="20% - Accent5 5 18 4 2" xfId="1774"/>
    <cellStyle name="20% - Accent5 5 18 5" xfId="1775"/>
    <cellStyle name="20% - Accent5 5 19" xfId="1776"/>
    <cellStyle name="20% - Accent5 5 19 2" xfId="1777"/>
    <cellStyle name="20% - Accent5 5 19 2 2" xfId="1778"/>
    <cellStyle name="20% - Accent5 5 19 3" xfId="1779"/>
    <cellStyle name="20% - Accent5 5 19 3 2" xfId="1780"/>
    <cellStyle name="20% - Accent5 5 19 4" xfId="1781"/>
    <cellStyle name="20% - Accent5 5 2" xfId="1782"/>
    <cellStyle name="20% - Accent5 5 2 10" xfId="1783"/>
    <cellStyle name="20% - Accent5 5 2 10 2" xfId="1784"/>
    <cellStyle name="20% - Accent5 5 2 10 2 2" xfId="1785"/>
    <cellStyle name="20% - Accent5 5 2 10 2 2 2" xfId="1786"/>
    <cellStyle name="20% - Accent5 5 2 10 2 3" xfId="1787"/>
    <cellStyle name="20% - Accent5 5 2 10 2 3 2" xfId="1788"/>
    <cellStyle name="20% - Accent5 5 2 10 2 4" xfId="1789"/>
    <cellStyle name="20% - Accent5 5 2 10 3" xfId="1790"/>
    <cellStyle name="20% - Accent5 5 2 10 3 2" xfId="1791"/>
    <cellStyle name="20% - Accent5 5 2 10 4" xfId="1792"/>
    <cellStyle name="20% - Accent5 5 2 10 4 2" xfId="1793"/>
    <cellStyle name="20% - Accent5 5 2 10 5" xfId="1794"/>
    <cellStyle name="20% - Accent5 5 2 11" xfId="1795"/>
    <cellStyle name="20% - Accent5 5 2 11 2" xfId="1796"/>
    <cellStyle name="20% - Accent5 5 2 11 2 2" xfId="1797"/>
    <cellStyle name="20% - Accent5 5 2 11 2 2 2" xfId="1798"/>
    <cellStyle name="20% - Accent5 5 2 11 2 3" xfId="1799"/>
    <cellStyle name="20% - Accent5 5 2 11 2 3 2" xfId="1800"/>
    <cellStyle name="20% - Accent5 5 2 11 2 4" xfId="1801"/>
    <cellStyle name="20% - Accent5 5 2 11 3" xfId="1802"/>
    <cellStyle name="20% - Accent5 5 2 11 3 2" xfId="1803"/>
    <cellStyle name="20% - Accent5 5 2 11 4" xfId="1804"/>
    <cellStyle name="20% - Accent5 5 2 11 4 2" xfId="1805"/>
    <cellStyle name="20% - Accent5 5 2 11 5" xfId="1806"/>
    <cellStyle name="20% - Accent5 5 2 12" xfId="1807"/>
    <cellStyle name="20% - Accent5 5 2 12 2" xfId="1808"/>
    <cellStyle name="20% - Accent5 5 2 12 2 2" xfId="1809"/>
    <cellStyle name="20% - Accent5 5 2 12 2 2 2" xfId="1810"/>
    <cellStyle name="20% - Accent5 5 2 12 2 3" xfId="1811"/>
    <cellStyle name="20% - Accent5 5 2 12 2 3 2" xfId="1812"/>
    <cellStyle name="20% - Accent5 5 2 12 2 4" xfId="1813"/>
    <cellStyle name="20% - Accent5 5 2 12 3" xfId="1814"/>
    <cellStyle name="20% - Accent5 5 2 12 3 2" xfId="1815"/>
    <cellStyle name="20% - Accent5 5 2 12 4" xfId="1816"/>
    <cellStyle name="20% - Accent5 5 2 12 4 2" xfId="1817"/>
    <cellStyle name="20% - Accent5 5 2 12 5" xfId="1818"/>
    <cellStyle name="20% - Accent5 5 2 13" xfId="1819"/>
    <cellStyle name="20% - Accent5 5 2 13 2" xfId="1820"/>
    <cellStyle name="20% - Accent5 5 2 13 2 2" xfId="1821"/>
    <cellStyle name="20% - Accent5 5 2 13 2 2 2" xfId="1822"/>
    <cellStyle name="20% - Accent5 5 2 13 2 3" xfId="1823"/>
    <cellStyle name="20% - Accent5 5 2 13 2 3 2" xfId="1824"/>
    <cellStyle name="20% - Accent5 5 2 13 2 4" xfId="1825"/>
    <cellStyle name="20% - Accent5 5 2 13 3" xfId="1826"/>
    <cellStyle name="20% - Accent5 5 2 13 3 2" xfId="1827"/>
    <cellStyle name="20% - Accent5 5 2 13 4" xfId="1828"/>
    <cellStyle name="20% - Accent5 5 2 13 4 2" xfId="1829"/>
    <cellStyle name="20% - Accent5 5 2 13 5" xfId="1830"/>
    <cellStyle name="20% - Accent5 5 2 14" xfId="1831"/>
    <cellStyle name="20% - Accent5 5 2 14 2" xfId="1832"/>
    <cellStyle name="20% - Accent5 5 2 14 2 2" xfId="1833"/>
    <cellStyle name="20% - Accent5 5 2 14 2 2 2" xfId="1834"/>
    <cellStyle name="20% - Accent5 5 2 14 2 3" xfId="1835"/>
    <cellStyle name="20% - Accent5 5 2 14 2 3 2" xfId="1836"/>
    <cellStyle name="20% - Accent5 5 2 14 2 4" xfId="1837"/>
    <cellStyle name="20% - Accent5 5 2 14 3" xfId="1838"/>
    <cellStyle name="20% - Accent5 5 2 14 3 2" xfId="1839"/>
    <cellStyle name="20% - Accent5 5 2 14 4" xfId="1840"/>
    <cellStyle name="20% - Accent5 5 2 14 4 2" xfId="1841"/>
    <cellStyle name="20% - Accent5 5 2 14 5" xfId="1842"/>
    <cellStyle name="20% - Accent5 5 2 15" xfId="1843"/>
    <cellStyle name="20% - Accent5 5 2 15 2" xfId="1844"/>
    <cellStyle name="20% - Accent5 5 2 15 2 2" xfId="1845"/>
    <cellStyle name="20% - Accent5 5 2 15 2 2 2" xfId="1846"/>
    <cellStyle name="20% - Accent5 5 2 15 2 3" xfId="1847"/>
    <cellStyle name="20% - Accent5 5 2 15 2 3 2" xfId="1848"/>
    <cellStyle name="20% - Accent5 5 2 15 2 4" xfId="1849"/>
    <cellStyle name="20% - Accent5 5 2 15 3" xfId="1850"/>
    <cellStyle name="20% - Accent5 5 2 15 3 2" xfId="1851"/>
    <cellStyle name="20% - Accent5 5 2 15 4" xfId="1852"/>
    <cellStyle name="20% - Accent5 5 2 15 4 2" xfId="1853"/>
    <cellStyle name="20% - Accent5 5 2 15 5" xfId="1854"/>
    <cellStyle name="20% - Accent5 5 2 16" xfId="1855"/>
    <cellStyle name="20% - Accent5 5 2 16 2" xfId="1856"/>
    <cellStyle name="20% - Accent5 5 2 16 2 2" xfId="1857"/>
    <cellStyle name="20% - Accent5 5 2 16 2 2 2" xfId="1858"/>
    <cellStyle name="20% - Accent5 5 2 16 2 3" xfId="1859"/>
    <cellStyle name="20% - Accent5 5 2 16 2 3 2" xfId="1860"/>
    <cellStyle name="20% - Accent5 5 2 16 2 4" xfId="1861"/>
    <cellStyle name="20% - Accent5 5 2 16 3" xfId="1862"/>
    <cellStyle name="20% - Accent5 5 2 16 3 2" xfId="1863"/>
    <cellStyle name="20% - Accent5 5 2 16 4" xfId="1864"/>
    <cellStyle name="20% - Accent5 5 2 16 4 2" xfId="1865"/>
    <cellStyle name="20% - Accent5 5 2 16 5" xfId="1866"/>
    <cellStyle name="20% - Accent5 5 2 17" xfId="1867"/>
    <cellStyle name="20% - Accent5 5 2 17 2" xfId="1868"/>
    <cellStyle name="20% - Accent5 5 2 17 2 2" xfId="1869"/>
    <cellStyle name="20% - Accent5 5 2 17 2 2 2" xfId="1870"/>
    <cellStyle name="20% - Accent5 5 2 17 2 3" xfId="1871"/>
    <cellStyle name="20% - Accent5 5 2 17 2 3 2" xfId="1872"/>
    <cellStyle name="20% - Accent5 5 2 17 2 4" xfId="1873"/>
    <cellStyle name="20% - Accent5 5 2 17 3" xfId="1874"/>
    <cellStyle name="20% - Accent5 5 2 17 3 2" xfId="1875"/>
    <cellStyle name="20% - Accent5 5 2 17 4" xfId="1876"/>
    <cellStyle name="20% - Accent5 5 2 17 4 2" xfId="1877"/>
    <cellStyle name="20% - Accent5 5 2 17 5" xfId="1878"/>
    <cellStyle name="20% - Accent5 5 2 18" xfId="1879"/>
    <cellStyle name="20% - Accent5 5 2 18 2" xfId="1880"/>
    <cellStyle name="20% - Accent5 5 2 18 2 2" xfId="1881"/>
    <cellStyle name="20% - Accent5 5 2 18 3" xfId="1882"/>
    <cellStyle name="20% - Accent5 5 2 18 3 2" xfId="1883"/>
    <cellStyle name="20% - Accent5 5 2 18 4" xfId="1884"/>
    <cellStyle name="20% - Accent5 5 2 19" xfId="1885"/>
    <cellStyle name="20% - Accent5 5 2 19 2" xfId="1886"/>
    <cellStyle name="20% - Accent5 5 2 2" xfId="1887"/>
    <cellStyle name="20% - Accent5 5 2 2 2" xfId="1888"/>
    <cellStyle name="20% - Accent5 5 2 2 2 2" xfId="1889"/>
    <cellStyle name="20% - Accent5 5 2 2 2 2 2" xfId="1890"/>
    <cellStyle name="20% - Accent5 5 2 2 2 3" xfId="1891"/>
    <cellStyle name="20% - Accent5 5 2 2 2 3 2" xfId="1892"/>
    <cellStyle name="20% - Accent5 5 2 2 2 4" xfId="1893"/>
    <cellStyle name="20% - Accent5 5 2 2 3" xfId="1894"/>
    <cellStyle name="20% - Accent5 5 2 2 3 2" xfId="1895"/>
    <cellStyle name="20% - Accent5 5 2 2 4" xfId="1896"/>
    <cellStyle name="20% - Accent5 5 2 2 4 2" xfId="1897"/>
    <cellStyle name="20% - Accent5 5 2 2 5" xfId="1898"/>
    <cellStyle name="20% - Accent5 5 2 20" xfId="1899"/>
    <cellStyle name="20% - Accent5 5 2 20 2" xfId="1900"/>
    <cellStyle name="20% - Accent5 5 2 21" xfId="1901"/>
    <cellStyle name="20% - Accent5 5 2 21 2" xfId="1902"/>
    <cellStyle name="20% - Accent5 5 2 22" xfId="1903"/>
    <cellStyle name="20% - Accent5 5 2 3" xfId="1904"/>
    <cellStyle name="20% - Accent5 5 2 3 2" xfId="1905"/>
    <cellStyle name="20% - Accent5 5 2 3 2 2" xfId="1906"/>
    <cellStyle name="20% - Accent5 5 2 3 2 2 2" xfId="1907"/>
    <cellStyle name="20% - Accent5 5 2 3 2 3" xfId="1908"/>
    <cellStyle name="20% - Accent5 5 2 3 2 3 2" xfId="1909"/>
    <cellStyle name="20% - Accent5 5 2 3 2 4" xfId="1910"/>
    <cellStyle name="20% - Accent5 5 2 3 3" xfId="1911"/>
    <cellStyle name="20% - Accent5 5 2 3 3 2" xfId="1912"/>
    <cellStyle name="20% - Accent5 5 2 3 4" xfId="1913"/>
    <cellStyle name="20% - Accent5 5 2 3 4 2" xfId="1914"/>
    <cellStyle name="20% - Accent5 5 2 3 5" xfId="1915"/>
    <cellStyle name="20% - Accent5 5 2 4" xfId="1916"/>
    <cellStyle name="20% - Accent5 5 2 4 2" xfId="1917"/>
    <cellStyle name="20% - Accent5 5 2 4 2 2" xfId="1918"/>
    <cellStyle name="20% - Accent5 5 2 4 2 2 2" xfId="1919"/>
    <cellStyle name="20% - Accent5 5 2 4 2 3" xfId="1920"/>
    <cellStyle name="20% - Accent5 5 2 4 2 3 2" xfId="1921"/>
    <cellStyle name="20% - Accent5 5 2 4 2 4" xfId="1922"/>
    <cellStyle name="20% - Accent5 5 2 4 3" xfId="1923"/>
    <cellStyle name="20% - Accent5 5 2 4 3 2" xfId="1924"/>
    <cellStyle name="20% - Accent5 5 2 4 4" xfId="1925"/>
    <cellStyle name="20% - Accent5 5 2 4 4 2" xfId="1926"/>
    <cellStyle name="20% - Accent5 5 2 4 5" xfId="1927"/>
    <cellStyle name="20% - Accent5 5 2 5" xfId="1928"/>
    <cellStyle name="20% - Accent5 5 2 5 2" xfId="1929"/>
    <cellStyle name="20% - Accent5 5 2 5 2 2" xfId="1930"/>
    <cellStyle name="20% - Accent5 5 2 5 2 2 2" xfId="1931"/>
    <cellStyle name="20% - Accent5 5 2 5 2 3" xfId="1932"/>
    <cellStyle name="20% - Accent5 5 2 5 2 3 2" xfId="1933"/>
    <cellStyle name="20% - Accent5 5 2 5 2 4" xfId="1934"/>
    <cellStyle name="20% - Accent5 5 2 5 3" xfId="1935"/>
    <cellStyle name="20% - Accent5 5 2 5 3 2" xfId="1936"/>
    <cellStyle name="20% - Accent5 5 2 5 4" xfId="1937"/>
    <cellStyle name="20% - Accent5 5 2 5 4 2" xfId="1938"/>
    <cellStyle name="20% - Accent5 5 2 5 5" xfId="1939"/>
    <cellStyle name="20% - Accent5 5 2 6" xfId="1940"/>
    <cellStyle name="20% - Accent5 5 2 6 2" xfId="1941"/>
    <cellStyle name="20% - Accent5 5 2 6 2 2" xfId="1942"/>
    <cellStyle name="20% - Accent5 5 2 6 2 2 2" xfId="1943"/>
    <cellStyle name="20% - Accent5 5 2 6 2 3" xfId="1944"/>
    <cellStyle name="20% - Accent5 5 2 6 2 3 2" xfId="1945"/>
    <cellStyle name="20% - Accent5 5 2 6 2 4" xfId="1946"/>
    <cellStyle name="20% - Accent5 5 2 6 3" xfId="1947"/>
    <cellStyle name="20% - Accent5 5 2 6 3 2" xfId="1948"/>
    <cellStyle name="20% - Accent5 5 2 6 4" xfId="1949"/>
    <cellStyle name="20% - Accent5 5 2 6 4 2" xfId="1950"/>
    <cellStyle name="20% - Accent5 5 2 6 5" xfId="1951"/>
    <cellStyle name="20% - Accent5 5 2 7" xfId="1952"/>
    <cellStyle name="20% - Accent5 5 2 7 2" xfId="1953"/>
    <cellStyle name="20% - Accent5 5 2 7 2 2" xfId="1954"/>
    <cellStyle name="20% - Accent5 5 2 7 2 2 2" xfId="1955"/>
    <cellStyle name="20% - Accent5 5 2 7 2 3" xfId="1956"/>
    <cellStyle name="20% - Accent5 5 2 7 2 3 2" xfId="1957"/>
    <cellStyle name="20% - Accent5 5 2 7 2 4" xfId="1958"/>
    <cellStyle name="20% - Accent5 5 2 7 3" xfId="1959"/>
    <cellStyle name="20% - Accent5 5 2 7 3 2" xfId="1960"/>
    <cellStyle name="20% - Accent5 5 2 7 4" xfId="1961"/>
    <cellStyle name="20% - Accent5 5 2 7 4 2" xfId="1962"/>
    <cellStyle name="20% - Accent5 5 2 7 5" xfId="1963"/>
    <cellStyle name="20% - Accent5 5 2 8" xfId="1964"/>
    <cellStyle name="20% - Accent5 5 2 8 2" xfId="1965"/>
    <cellStyle name="20% - Accent5 5 2 8 2 2" xfId="1966"/>
    <cellStyle name="20% - Accent5 5 2 8 2 2 2" xfId="1967"/>
    <cellStyle name="20% - Accent5 5 2 8 2 3" xfId="1968"/>
    <cellStyle name="20% - Accent5 5 2 8 2 3 2" xfId="1969"/>
    <cellStyle name="20% - Accent5 5 2 8 2 4" xfId="1970"/>
    <cellStyle name="20% - Accent5 5 2 8 3" xfId="1971"/>
    <cellStyle name="20% - Accent5 5 2 8 3 2" xfId="1972"/>
    <cellStyle name="20% - Accent5 5 2 8 4" xfId="1973"/>
    <cellStyle name="20% - Accent5 5 2 8 4 2" xfId="1974"/>
    <cellStyle name="20% - Accent5 5 2 8 5" xfId="1975"/>
    <cellStyle name="20% - Accent5 5 2 9" xfId="1976"/>
    <cellStyle name="20% - Accent5 5 2 9 2" xfId="1977"/>
    <cellStyle name="20% - Accent5 5 2 9 2 2" xfId="1978"/>
    <cellStyle name="20% - Accent5 5 2 9 2 2 2" xfId="1979"/>
    <cellStyle name="20% - Accent5 5 2 9 2 3" xfId="1980"/>
    <cellStyle name="20% - Accent5 5 2 9 2 3 2" xfId="1981"/>
    <cellStyle name="20% - Accent5 5 2 9 2 4" xfId="1982"/>
    <cellStyle name="20% - Accent5 5 2 9 3" xfId="1983"/>
    <cellStyle name="20% - Accent5 5 2 9 3 2" xfId="1984"/>
    <cellStyle name="20% - Accent5 5 2 9 4" xfId="1985"/>
    <cellStyle name="20% - Accent5 5 2 9 4 2" xfId="1986"/>
    <cellStyle name="20% - Accent5 5 2 9 5" xfId="1987"/>
    <cellStyle name="20% - Accent5 5 20" xfId="1988"/>
    <cellStyle name="20% - Accent5 5 20 2" xfId="1989"/>
    <cellStyle name="20% - Accent5 5 21" xfId="1990"/>
    <cellStyle name="20% - Accent5 5 21 2" xfId="1991"/>
    <cellStyle name="20% - Accent5 5 22" xfId="1992"/>
    <cellStyle name="20% - Accent5 5 22 2" xfId="1993"/>
    <cellStyle name="20% - Accent5 5 23" xfId="1994"/>
    <cellStyle name="20% - Accent5 5 3" xfId="1995"/>
    <cellStyle name="20% - Accent5 5 3 2" xfId="1996"/>
    <cellStyle name="20% - Accent5 5 3 2 2" xfId="1997"/>
    <cellStyle name="20% - Accent5 5 3 2 2 2" xfId="1998"/>
    <cellStyle name="20% - Accent5 5 3 2 3" xfId="1999"/>
    <cellStyle name="20% - Accent5 5 3 2 3 2" xfId="2000"/>
    <cellStyle name="20% - Accent5 5 3 2 4" xfId="2001"/>
    <cellStyle name="20% - Accent5 5 3 3" xfId="2002"/>
    <cellStyle name="20% - Accent5 5 3 3 2" xfId="2003"/>
    <cellStyle name="20% - Accent5 5 3 4" xfId="2004"/>
    <cellStyle name="20% - Accent5 5 3 4 2" xfId="2005"/>
    <cellStyle name="20% - Accent5 5 3 5" xfId="2006"/>
    <cellStyle name="20% - Accent5 5 4" xfId="2007"/>
    <cellStyle name="20% - Accent5 5 4 2" xfId="2008"/>
    <cellStyle name="20% - Accent5 5 4 2 2" xfId="2009"/>
    <cellStyle name="20% - Accent5 5 4 2 2 2" xfId="2010"/>
    <cellStyle name="20% - Accent5 5 4 2 3" xfId="2011"/>
    <cellStyle name="20% - Accent5 5 4 2 3 2" xfId="2012"/>
    <cellStyle name="20% - Accent5 5 4 2 4" xfId="2013"/>
    <cellStyle name="20% - Accent5 5 4 3" xfId="2014"/>
    <cellStyle name="20% - Accent5 5 4 3 2" xfId="2015"/>
    <cellStyle name="20% - Accent5 5 4 4" xfId="2016"/>
    <cellStyle name="20% - Accent5 5 4 4 2" xfId="2017"/>
    <cellStyle name="20% - Accent5 5 4 5" xfId="2018"/>
    <cellStyle name="20% - Accent5 5 5" xfId="2019"/>
    <cellStyle name="20% - Accent5 5 5 2" xfId="2020"/>
    <cellStyle name="20% - Accent5 5 5 2 2" xfId="2021"/>
    <cellStyle name="20% - Accent5 5 5 2 2 2" xfId="2022"/>
    <cellStyle name="20% - Accent5 5 5 2 3" xfId="2023"/>
    <cellStyle name="20% - Accent5 5 5 2 3 2" xfId="2024"/>
    <cellStyle name="20% - Accent5 5 5 2 4" xfId="2025"/>
    <cellStyle name="20% - Accent5 5 5 3" xfId="2026"/>
    <cellStyle name="20% - Accent5 5 5 3 2" xfId="2027"/>
    <cellStyle name="20% - Accent5 5 5 4" xfId="2028"/>
    <cellStyle name="20% - Accent5 5 5 4 2" xfId="2029"/>
    <cellStyle name="20% - Accent5 5 5 5" xfId="2030"/>
    <cellStyle name="20% - Accent5 5 6" xfId="2031"/>
    <cellStyle name="20% - Accent5 5 6 2" xfId="2032"/>
    <cellStyle name="20% - Accent5 5 6 2 2" xfId="2033"/>
    <cellStyle name="20% - Accent5 5 6 2 2 2" xfId="2034"/>
    <cellStyle name="20% - Accent5 5 6 2 3" xfId="2035"/>
    <cellStyle name="20% - Accent5 5 6 2 3 2" xfId="2036"/>
    <cellStyle name="20% - Accent5 5 6 2 4" xfId="2037"/>
    <cellStyle name="20% - Accent5 5 6 3" xfId="2038"/>
    <cellStyle name="20% - Accent5 5 6 3 2" xfId="2039"/>
    <cellStyle name="20% - Accent5 5 6 4" xfId="2040"/>
    <cellStyle name="20% - Accent5 5 6 4 2" xfId="2041"/>
    <cellStyle name="20% - Accent5 5 6 5" xfId="2042"/>
    <cellStyle name="20% - Accent5 5 7" xfId="2043"/>
    <cellStyle name="20% - Accent5 5 7 2" xfId="2044"/>
    <cellStyle name="20% - Accent5 5 7 2 2" xfId="2045"/>
    <cellStyle name="20% - Accent5 5 7 2 2 2" xfId="2046"/>
    <cellStyle name="20% - Accent5 5 7 2 3" xfId="2047"/>
    <cellStyle name="20% - Accent5 5 7 2 3 2" xfId="2048"/>
    <cellStyle name="20% - Accent5 5 7 2 4" xfId="2049"/>
    <cellStyle name="20% - Accent5 5 7 3" xfId="2050"/>
    <cellStyle name="20% - Accent5 5 7 3 2" xfId="2051"/>
    <cellStyle name="20% - Accent5 5 7 4" xfId="2052"/>
    <cellStyle name="20% - Accent5 5 7 4 2" xfId="2053"/>
    <cellStyle name="20% - Accent5 5 7 5" xfId="2054"/>
    <cellStyle name="20% - Accent5 5 8" xfId="2055"/>
    <cellStyle name="20% - Accent5 5 8 2" xfId="2056"/>
    <cellStyle name="20% - Accent5 5 8 2 2" xfId="2057"/>
    <cellStyle name="20% - Accent5 5 8 2 2 2" xfId="2058"/>
    <cellStyle name="20% - Accent5 5 8 2 3" xfId="2059"/>
    <cellStyle name="20% - Accent5 5 8 2 3 2" xfId="2060"/>
    <cellStyle name="20% - Accent5 5 8 2 4" xfId="2061"/>
    <cellStyle name="20% - Accent5 5 8 3" xfId="2062"/>
    <cellStyle name="20% - Accent5 5 8 3 2" xfId="2063"/>
    <cellStyle name="20% - Accent5 5 8 4" xfId="2064"/>
    <cellStyle name="20% - Accent5 5 8 4 2" xfId="2065"/>
    <cellStyle name="20% - Accent5 5 8 5" xfId="2066"/>
    <cellStyle name="20% - Accent5 5 9" xfId="2067"/>
    <cellStyle name="20% - Accent5 5 9 2" xfId="2068"/>
    <cellStyle name="20% - Accent5 5 9 2 2" xfId="2069"/>
    <cellStyle name="20% - Accent5 5 9 2 2 2" xfId="2070"/>
    <cellStyle name="20% - Accent5 5 9 2 3" xfId="2071"/>
    <cellStyle name="20% - Accent5 5 9 2 3 2" xfId="2072"/>
    <cellStyle name="20% - Accent5 5 9 2 4" xfId="2073"/>
    <cellStyle name="20% - Accent5 5 9 3" xfId="2074"/>
    <cellStyle name="20% - Accent5 5 9 3 2" xfId="2075"/>
    <cellStyle name="20% - Accent5 5 9 4" xfId="2076"/>
    <cellStyle name="20% - Accent5 5 9 4 2" xfId="2077"/>
    <cellStyle name="20% - Accent5 5 9 5" xfId="2078"/>
    <cellStyle name="20% - Accent6 2" xfId="2079"/>
    <cellStyle name="20% - Accent6 3" xfId="2080"/>
    <cellStyle name="20% - Accent6 4" xfId="2081"/>
    <cellStyle name="20% - Accent6 5" xfId="2082"/>
    <cellStyle name="20% - Accent6 5 10" xfId="2083"/>
    <cellStyle name="20% - Accent6 5 10 2" xfId="2084"/>
    <cellStyle name="20% - Accent6 5 10 2 2" xfId="2085"/>
    <cellStyle name="20% - Accent6 5 10 2 2 2" xfId="2086"/>
    <cellStyle name="20% - Accent6 5 10 2 3" xfId="2087"/>
    <cellStyle name="20% - Accent6 5 10 2 3 2" xfId="2088"/>
    <cellStyle name="20% - Accent6 5 10 2 4" xfId="2089"/>
    <cellStyle name="20% - Accent6 5 10 3" xfId="2090"/>
    <cellStyle name="20% - Accent6 5 10 3 2" xfId="2091"/>
    <cellStyle name="20% - Accent6 5 10 4" xfId="2092"/>
    <cellStyle name="20% - Accent6 5 10 4 2" xfId="2093"/>
    <cellStyle name="20% - Accent6 5 10 5" xfId="2094"/>
    <cellStyle name="20% - Accent6 5 11" xfId="2095"/>
    <cellStyle name="20% - Accent6 5 11 2" xfId="2096"/>
    <cellStyle name="20% - Accent6 5 11 2 2" xfId="2097"/>
    <cellStyle name="20% - Accent6 5 11 2 2 2" xfId="2098"/>
    <cellStyle name="20% - Accent6 5 11 2 3" xfId="2099"/>
    <cellStyle name="20% - Accent6 5 11 2 3 2" xfId="2100"/>
    <cellStyle name="20% - Accent6 5 11 2 4" xfId="2101"/>
    <cellStyle name="20% - Accent6 5 11 3" xfId="2102"/>
    <cellStyle name="20% - Accent6 5 11 3 2" xfId="2103"/>
    <cellStyle name="20% - Accent6 5 11 4" xfId="2104"/>
    <cellStyle name="20% - Accent6 5 11 4 2" xfId="2105"/>
    <cellStyle name="20% - Accent6 5 11 5" xfId="2106"/>
    <cellStyle name="20% - Accent6 5 12" xfId="2107"/>
    <cellStyle name="20% - Accent6 5 12 2" xfId="2108"/>
    <cellStyle name="20% - Accent6 5 12 2 2" xfId="2109"/>
    <cellStyle name="20% - Accent6 5 12 2 2 2" xfId="2110"/>
    <cellStyle name="20% - Accent6 5 12 2 3" xfId="2111"/>
    <cellStyle name="20% - Accent6 5 12 2 3 2" xfId="2112"/>
    <cellStyle name="20% - Accent6 5 12 2 4" xfId="2113"/>
    <cellStyle name="20% - Accent6 5 12 3" xfId="2114"/>
    <cellStyle name="20% - Accent6 5 12 3 2" xfId="2115"/>
    <cellStyle name="20% - Accent6 5 12 4" xfId="2116"/>
    <cellStyle name="20% - Accent6 5 12 4 2" xfId="2117"/>
    <cellStyle name="20% - Accent6 5 12 5" xfId="2118"/>
    <cellStyle name="20% - Accent6 5 13" xfId="2119"/>
    <cellStyle name="20% - Accent6 5 13 2" xfId="2120"/>
    <cellStyle name="20% - Accent6 5 13 2 2" xfId="2121"/>
    <cellStyle name="20% - Accent6 5 13 2 2 2" xfId="2122"/>
    <cellStyle name="20% - Accent6 5 13 2 3" xfId="2123"/>
    <cellStyle name="20% - Accent6 5 13 2 3 2" xfId="2124"/>
    <cellStyle name="20% - Accent6 5 13 2 4" xfId="2125"/>
    <cellStyle name="20% - Accent6 5 13 3" xfId="2126"/>
    <cellStyle name="20% - Accent6 5 13 3 2" xfId="2127"/>
    <cellStyle name="20% - Accent6 5 13 4" xfId="2128"/>
    <cellStyle name="20% - Accent6 5 13 4 2" xfId="2129"/>
    <cellStyle name="20% - Accent6 5 13 5" xfId="2130"/>
    <cellStyle name="20% - Accent6 5 14" xfId="2131"/>
    <cellStyle name="20% - Accent6 5 14 2" xfId="2132"/>
    <cellStyle name="20% - Accent6 5 14 2 2" xfId="2133"/>
    <cellStyle name="20% - Accent6 5 14 2 2 2" xfId="2134"/>
    <cellStyle name="20% - Accent6 5 14 2 3" xfId="2135"/>
    <cellStyle name="20% - Accent6 5 14 2 3 2" xfId="2136"/>
    <cellStyle name="20% - Accent6 5 14 2 4" xfId="2137"/>
    <cellStyle name="20% - Accent6 5 14 3" xfId="2138"/>
    <cellStyle name="20% - Accent6 5 14 3 2" xfId="2139"/>
    <cellStyle name="20% - Accent6 5 14 4" xfId="2140"/>
    <cellStyle name="20% - Accent6 5 14 4 2" xfId="2141"/>
    <cellStyle name="20% - Accent6 5 14 5" xfId="2142"/>
    <cellStyle name="20% - Accent6 5 15" xfId="2143"/>
    <cellStyle name="20% - Accent6 5 15 2" xfId="2144"/>
    <cellStyle name="20% - Accent6 5 15 2 2" xfId="2145"/>
    <cellStyle name="20% - Accent6 5 15 2 2 2" xfId="2146"/>
    <cellStyle name="20% - Accent6 5 15 2 3" xfId="2147"/>
    <cellStyle name="20% - Accent6 5 15 2 3 2" xfId="2148"/>
    <cellStyle name="20% - Accent6 5 15 2 4" xfId="2149"/>
    <cellStyle name="20% - Accent6 5 15 3" xfId="2150"/>
    <cellStyle name="20% - Accent6 5 15 3 2" xfId="2151"/>
    <cellStyle name="20% - Accent6 5 15 4" xfId="2152"/>
    <cellStyle name="20% - Accent6 5 15 4 2" xfId="2153"/>
    <cellStyle name="20% - Accent6 5 15 5" xfId="2154"/>
    <cellStyle name="20% - Accent6 5 16" xfId="2155"/>
    <cellStyle name="20% - Accent6 5 16 2" xfId="2156"/>
    <cellStyle name="20% - Accent6 5 16 2 2" xfId="2157"/>
    <cellStyle name="20% - Accent6 5 16 2 2 2" xfId="2158"/>
    <cellStyle name="20% - Accent6 5 16 2 3" xfId="2159"/>
    <cellStyle name="20% - Accent6 5 16 2 3 2" xfId="2160"/>
    <cellStyle name="20% - Accent6 5 16 2 4" xfId="2161"/>
    <cellStyle name="20% - Accent6 5 16 3" xfId="2162"/>
    <cellStyle name="20% - Accent6 5 16 3 2" xfId="2163"/>
    <cellStyle name="20% - Accent6 5 16 4" xfId="2164"/>
    <cellStyle name="20% - Accent6 5 16 4 2" xfId="2165"/>
    <cellStyle name="20% - Accent6 5 16 5" xfId="2166"/>
    <cellStyle name="20% - Accent6 5 17" xfId="2167"/>
    <cellStyle name="20% - Accent6 5 17 2" xfId="2168"/>
    <cellStyle name="20% - Accent6 5 17 2 2" xfId="2169"/>
    <cellStyle name="20% - Accent6 5 17 2 2 2" xfId="2170"/>
    <cellStyle name="20% - Accent6 5 17 2 3" xfId="2171"/>
    <cellStyle name="20% - Accent6 5 17 2 3 2" xfId="2172"/>
    <cellStyle name="20% - Accent6 5 17 2 4" xfId="2173"/>
    <cellStyle name="20% - Accent6 5 17 3" xfId="2174"/>
    <cellStyle name="20% - Accent6 5 17 3 2" xfId="2175"/>
    <cellStyle name="20% - Accent6 5 17 4" xfId="2176"/>
    <cellStyle name="20% - Accent6 5 17 4 2" xfId="2177"/>
    <cellStyle name="20% - Accent6 5 17 5" xfId="2178"/>
    <cellStyle name="20% - Accent6 5 18" xfId="2179"/>
    <cellStyle name="20% - Accent6 5 18 2" xfId="2180"/>
    <cellStyle name="20% - Accent6 5 18 2 2" xfId="2181"/>
    <cellStyle name="20% - Accent6 5 18 2 2 2" xfId="2182"/>
    <cellStyle name="20% - Accent6 5 18 2 3" xfId="2183"/>
    <cellStyle name="20% - Accent6 5 18 2 3 2" xfId="2184"/>
    <cellStyle name="20% - Accent6 5 18 2 4" xfId="2185"/>
    <cellStyle name="20% - Accent6 5 18 3" xfId="2186"/>
    <cellStyle name="20% - Accent6 5 18 3 2" xfId="2187"/>
    <cellStyle name="20% - Accent6 5 18 4" xfId="2188"/>
    <cellStyle name="20% - Accent6 5 18 4 2" xfId="2189"/>
    <cellStyle name="20% - Accent6 5 18 5" xfId="2190"/>
    <cellStyle name="20% - Accent6 5 19" xfId="2191"/>
    <cellStyle name="20% - Accent6 5 19 2" xfId="2192"/>
    <cellStyle name="20% - Accent6 5 19 2 2" xfId="2193"/>
    <cellStyle name="20% - Accent6 5 19 3" xfId="2194"/>
    <cellStyle name="20% - Accent6 5 19 3 2" xfId="2195"/>
    <cellStyle name="20% - Accent6 5 19 4" xfId="2196"/>
    <cellStyle name="20% - Accent6 5 2" xfId="2197"/>
    <cellStyle name="20% - Accent6 5 2 10" xfId="2198"/>
    <cellStyle name="20% - Accent6 5 2 10 2" xfId="2199"/>
    <cellStyle name="20% - Accent6 5 2 10 2 2" xfId="2200"/>
    <cellStyle name="20% - Accent6 5 2 10 2 2 2" xfId="2201"/>
    <cellStyle name="20% - Accent6 5 2 10 2 3" xfId="2202"/>
    <cellStyle name="20% - Accent6 5 2 10 2 3 2" xfId="2203"/>
    <cellStyle name="20% - Accent6 5 2 10 2 4" xfId="2204"/>
    <cellStyle name="20% - Accent6 5 2 10 3" xfId="2205"/>
    <cellStyle name="20% - Accent6 5 2 10 3 2" xfId="2206"/>
    <cellStyle name="20% - Accent6 5 2 10 4" xfId="2207"/>
    <cellStyle name="20% - Accent6 5 2 10 4 2" xfId="2208"/>
    <cellStyle name="20% - Accent6 5 2 10 5" xfId="2209"/>
    <cellStyle name="20% - Accent6 5 2 11" xfId="2210"/>
    <cellStyle name="20% - Accent6 5 2 11 2" xfId="2211"/>
    <cellStyle name="20% - Accent6 5 2 11 2 2" xfId="2212"/>
    <cellStyle name="20% - Accent6 5 2 11 2 2 2" xfId="2213"/>
    <cellStyle name="20% - Accent6 5 2 11 2 3" xfId="2214"/>
    <cellStyle name="20% - Accent6 5 2 11 2 3 2" xfId="2215"/>
    <cellStyle name="20% - Accent6 5 2 11 2 4" xfId="2216"/>
    <cellStyle name="20% - Accent6 5 2 11 3" xfId="2217"/>
    <cellStyle name="20% - Accent6 5 2 11 3 2" xfId="2218"/>
    <cellStyle name="20% - Accent6 5 2 11 4" xfId="2219"/>
    <cellStyle name="20% - Accent6 5 2 11 4 2" xfId="2220"/>
    <cellStyle name="20% - Accent6 5 2 11 5" xfId="2221"/>
    <cellStyle name="20% - Accent6 5 2 12" xfId="2222"/>
    <cellStyle name="20% - Accent6 5 2 12 2" xfId="2223"/>
    <cellStyle name="20% - Accent6 5 2 12 2 2" xfId="2224"/>
    <cellStyle name="20% - Accent6 5 2 12 2 2 2" xfId="2225"/>
    <cellStyle name="20% - Accent6 5 2 12 2 3" xfId="2226"/>
    <cellStyle name="20% - Accent6 5 2 12 2 3 2" xfId="2227"/>
    <cellStyle name="20% - Accent6 5 2 12 2 4" xfId="2228"/>
    <cellStyle name="20% - Accent6 5 2 12 3" xfId="2229"/>
    <cellStyle name="20% - Accent6 5 2 12 3 2" xfId="2230"/>
    <cellStyle name="20% - Accent6 5 2 12 4" xfId="2231"/>
    <cellStyle name="20% - Accent6 5 2 12 4 2" xfId="2232"/>
    <cellStyle name="20% - Accent6 5 2 12 5" xfId="2233"/>
    <cellStyle name="20% - Accent6 5 2 13" xfId="2234"/>
    <cellStyle name="20% - Accent6 5 2 13 2" xfId="2235"/>
    <cellStyle name="20% - Accent6 5 2 13 2 2" xfId="2236"/>
    <cellStyle name="20% - Accent6 5 2 13 2 2 2" xfId="2237"/>
    <cellStyle name="20% - Accent6 5 2 13 2 3" xfId="2238"/>
    <cellStyle name="20% - Accent6 5 2 13 2 3 2" xfId="2239"/>
    <cellStyle name="20% - Accent6 5 2 13 2 4" xfId="2240"/>
    <cellStyle name="20% - Accent6 5 2 13 3" xfId="2241"/>
    <cellStyle name="20% - Accent6 5 2 13 3 2" xfId="2242"/>
    <cellStyle name="20% - Accent6 5 2 13 4" xfId="2243"/>
    <cellStyle name="20% - Accent6 5 2 13 4 2" xfId="2244"/>
    <cellStyle name="20% - Accent6 5 2 13 5" xfId="2245"/>
    <cellStyle name="20% - Accent6 5 2 14" xfId="2246"/>
    <cellStyle name="20% - Accent6 5 2 14 2" xfId="2247"/>
    <cellStyle name="20% - Accent6 5 2 14 2 2" xfId="2248"/>
    <cellStyle name="20% - Accent6 5 2 14 2 2 2" xfId="2249"/>
    <cellStyle name="20% - Accent6 5 2 14 2 3" xfId="2250"/>
    <cellStyle name="20% - Accent6 5 2 14 2 3 2" xfId="2251"/>
    <cellStyle name="20% - Accent6 5 2 14 2 4" xfId="2252"/>
    <cellStyle name="20% - Accent6 5 2 14 3" xfId="2253"/>
    <cellStyle name="20% - Accent6 5 2 14 3 2" xfId="2254"/>
    <cellStyle name="20% - Accent6 5 2 14 4" xfId="2255"/>
    <cellStyle name="20% - Accent6 5 2 14 4 2" xfId="2256"/>
    <cellStyle name="20% - Accent6 5 2 14 5" xfId="2257"/>
    <cellStyle name="20% - Accent6 5 2 15" xfId="2258"/>
    <cellStyle name="20% - Accent6 5 2 15 2" xfId="2259"/>
    <cellStyle name="20% - Accent6 5 2 15 2 2" xfId="2260"/>
    <cellStyle name="20% - Accent6 5 2 15 2 2 2" xfId="2261"/>
    <cellStyle name="20% - Accent6 5 2 15 2 3" xfId="2262"/>
    <cellStyle name="20% - Accent6 5 2 15 2 3 2" xfId="2263"/>
    <cellStyle name="20% - Accent6 5 2 15 2 4" xfId="2264"/>
    <cellStyle name="20% - Accent6 5 2 15 3" xfId="2265"/>
    <cellStyle name="20% - Accent6 5 2 15 3 2" xfId="2266"/>
    <cellStyle name="20% - Accent6 5 2 15 4" xfId="2267"/>
    <cellStyle name="20% - Accent6 5 2 15 4 2" xfId="2268"/>
    <cellStyle name="20% - Accent6 5 2 15 5" xfId="2269"/>
    <cellStyle name="20% - Accent6 5 2 16" xfId="2270"/>
    <cellStyle name="20% - Accent6 5 2 16 2" xfId="2271"/>
    <cellStyle name="20% - Accent6 5 2 16 2 2" xfId="2272"/>
    <cellStyle name="20% - Accent6 5 2 16 2 2 2" xfId="2273"/>
    <cellStyle name="20% - Accent6 5 2 16 2 3" xfId="2274"/>
    <cellStyle name="20% - Accent6 5 2 16 2 3 2" xfId="2275"/>
    <cellStyle name="20% - Accent6 5 2 16 2 4" xfId="2276"/>
    <cellStyle name="20% - Accent6 5 2 16 3" xfId="2277"/>
    <cellStyle name="20% - Accent6 5 2 16 3 2" xfId="2278"/>
    <cellStyle name="20% - Accent6 5 2 16 4" xfId="2279"/>
    <cellStyle name="20% - Accent6 5 2 16 4 2" xfId="2280"/>
    <cellStyle name="20% - Accent6 5 2 16 5" xfId="2281"/>
    <cellStyle name="20% - Accent6 5 2 17" xfId="2282"/>
    <cellStyle name="20% - Accent6 5 2 17 2" xfId="2283"/>
    <cellStyle name="20% - Accent6 5 2 17 2 2" xfId="2284"/>
    <cellStyle name="20% - Accent6 5 2 17 2 2 2" xfId="2285"/>
    <cellStyle name="20% - Accent6 5 2 17 2 3" xfId="2286"/>
    <cellStyle name="20% - Accent6 5 2 17 2 3 2" xfId="2287"/>
    <cellStyle name="20% - Accent6 5 2 17 2 4" xfId="2288"/>
    <cellStyle name="20% - Accent6 5 2 17 3" xfId="2289"/>
    <cellStyle name="20% - Accent6 5 2 17 3 2" xfId="2290"/>
    <cellStyle name="20% - Accent6 5 2 17 4" xfId="2291"/>
    <cellStyle name="20% - Accent6 5 2 17 4 2" xfId="2292"/>
    <cellStyle name="20% - Accent6 5 2 17 5" xfId="2293"/>
    <cellStyle name="20% - Accent6 5 2 18" xfId="2294"/>
    <cellStyle name="20% - Accent6 5 2 18 2" xfId="2295"/>
    <cellStyle name="20% - Accent6 5 2 18 2 2" xfId="2296"/>
    <cellStyle name="20% - Accent6 5 2 18 3" xfId="2297"/>
    <cellStyle name="20% - Accent6 5 2 18 3 2" xfId="2298"/>
    <cellStyle name="20% - Accent6 5 2 18 4" xfId="2299"/>
    <cellStyle name="20% - Accent6 5 2 19" xfId="2300"/>
    <cellStyle name="20% - Accent6 5 2 19 2" xfId="2301"/>
    <cellStyle name="20% - Accent6 5 2 2" xfId="2302"/>
    <cellStyle name="20% - Accent6 5 2 2 2" xfId="2303"/>
    <cellStyle name="20% - Accent6 5 2 2 2 2" xfId="2304"/>
    <cellStyle name="20% - Accent6 5 2 2 2 2 2" xfId="2305"/>
    <cellStyle name="20% - Accent6 5 2 2 2 3" xfId="2306"/>
    <cellStyle name="20% - Accent6 5 2 2 2 3 2" xfId="2307"/>
    <cellStyle name="20% - Accent6 5 2 2 2 4" xfId="2308"/>
    <cellStyle name="20% - Accent6 5 2 2 3" xfId="2309"/>
    <cellStyle name="20% - Accent6 5 2 2 3 2" xfId="2310"/>
    <cellStyle name="20% - Accent6 5 2 2 4" xfId="2311"/>
    <cellStyle name="20% - Accent6 5 2 2 4 2" xfId="2312"/>
    <cellStyle name="20% - Accent6 5 2 2 5" xfId="2313"/>
    <cellStyle name="20% - Accent6 5 2 20" xfId="2314"/>
    <cellStyle name="20% - Accent6 5 2 20 2" xfId="2315"/>
    <cellStyle name="20% - Accent6 5 2 21" xfId="2316"/>
    <cellStyle name="20% - Accent6 5 2 21 2" xfId="2317"/>
    <cellStyle name="20% - Accent6 5 2 22" xfId="2318"/>
    <cellStyle name="20% - Accent6 5 2 3" xfId="2319"/>
    <cellStyle name="20% - Accent6 5 2 3 2" xfId="2320"/>
    <cellStyle name="20% - Accent6 5 2 3 2 2" xfId="2321"/>
    <cellStyle name="20% - Accent6 5 2 3 2 2 2" xfId="2322"/>
    <cellStyle name="20% - Accent6 5 2 3 2 3" xfId="2323"/>
    <cellStyle name="20% - Accent6 5 2 3 2 3 2" xfId="2324"/>
    <cellStyle name="20% - Accent6 5 2 3 2 4" xfId="2325"/>
    <cellStyle name="20% - Accent6 5 2 3 3" xfId="2326"/>
    <cellStyle name="20% - Accent6 5 2 3 3 2" xfId="2327"/>
    <cellStyle name="20% - Accent6 5 2 3 4" xfId="2328"/>
    <cellStyle name="20% - Accent6 5 2 3 4 2" xfId="2329"/>
    <cellStyle name="20% - Accent6 5 2 3 5" xfId="2330"/>
    <cellStyle name="20% - Accent6 5 2 4" xfId="2331"/>
    <cellStyle name="20% - Accent6 5 2 4 2" xfId="2332"/>
    <cellStyle name="20% - Accent6 5 2 4 2 2" xfId="2333"/>
    <cellStyle name="20% - Accent6 5 2 4 2 2 2" xfId="2334"/>
    <cellStyle name="20% - Accent6 5 2 4 2 3" xfId="2335"/>
    <cellStyle name="20% - Accent6 5 2 4 2 3 2" xfId="2336"/>
    <cellStyle name="20% - Accent6 5 2 4 2 4" xfId="2337"/>
    <cellStyle name="20% - Accent6 5 2 4 3" xfId="2338"/>
    <cellStyle name="20% - Accent6 5 2 4 3 2" xfId="2339"/>
    <cellStyle name="20% - Accent6 5 2 4 4" xfId="2340"/>
    <cellStyle name="20% - Accent6 5 2 4 4 2" xfId="2341"/>
    <cellStyle name="20% - Accent6 5 2 4 5" xfId="2342"/>
    <cellStyle name="20% - Accent6 5 2 5" xfId="2343"/>
    <cellStyle name="20% - Accent6 5 2 5 2" xfId="2344"/>
    <cellStyle name="20% - Accent6 5 2 5 2 2" xfId="2345"/>
    <cellStyle name="20% - Accent6 5 2 5 2 2 2" xfId="2346"/>
    <cellStyle name="20% - Accent6 5 2 5 2 3" xfId="2347"/>
    <cellStyle name="20% - Accent6 5 2 5 2 3 2" xfId="2348"/>
    <cellStyle name="20% - Accent6 5 2 5 2 4" xfId="2349"/>
    <cellStyle name="20% - Accent6 5 2 5 3" xfId="2350"/>
    <cellStyle name="20% - Accent6 5 2 5 3 2" xfId="2351"/>
    <cellStyle name="20% - Accent6 5 2 5 4" xfId="2352"/>
    <cellStyle name="20% - Accent6 5 2 5 4 2" xfId="2353"/>
    <cellStyle name="20% - Accent6 5 2 5 5" xfId="2354"/>
    <cellStyle name="20% - Accent6 5 2 6" xfId="2355"/>
    <cellStyle name="20% - Accent6 5 2 6 2" xfId="2356"/>
    <cellStyle name="20% - Accent6 5 2 6 2 2" xfId="2357"/>
    <cellStyle name="20% - Accent6 5 2 6 2 2 2" xfId="2358"/>
    <cellStyle name="20% - Accent6 5 2 6 2 3" xfId="2359"/>
    <cellStyle name="20% - Accent6 5 2 6 2 3 2" xfId="2360"/>
    <cellStyle name="20% - Accent6 5 2 6 2 4" xfId="2361"/>
    <cellStyle name="20% - Accent6 5 2 6 3" xfId="2362"/>
    <cellStyle name="20% - Accent6 5 2 6 3 2" xfId="2363"/>
    <cellStyle name="20% - Accent6 5 2 6 4" xfId="2364"/>
    <cellStyle name="20% - Accent6 5 2 6 4 2" xfId="2365"/>
    <cellStyle name="20% - Accent6 5 2 6 5" xfId="2366"/>
    <cellStyle name="20% - Accent6 5 2 7" xfId="2367"/>
    <cellStyle name="20% - Accent6 5 2 7 2" xfId="2368"/>
    <cellStyle name="20% - Accent6 5 2 7 2 2" xfId="2369"/>
    <cellStyle name="20% - Accent6 5 2 7 2 2 2" xfId="2370"/>
    <cellStyle name="20% - Accent6 5 2 7 2 3" xfId="2371"/>
    <cellStyle name="20% - Accent6 5 2 7 2 3 2" xfId="2372"/>
    <cellStyle name="20% - Accent6 5 2 7 2 4" xfId="2373"/>
    <cellStyle name="20% - Accent6 5 2 7 3" xfId="2374"/>
    <cellStyle name="20% - Accent6 5 2 7 3 2" xfId="2375"/>
    <cellStyle name="20% - Accent6 5 2 7 4" xfId="2376"/>
    <cellStyle name="20% - Accent6 5 2 7 4 2" xfId="2377"/>
    <cellStyle name="20% - Accent6 5 2 7 5" xfId="2378"/>
    <cellStyle name="20% - Accent6 5 2 8" xfId="2379"/>
    <cellStyle name="20% - Accent6 5 2 8 2" xfId="2380"/>
    <cellStyle name="20% - Accent6 5 2 8 2 2" xfId="2381"/>
    <cellStyle name="20% - Accent6 5 2 8 2 2 2" xfId="2382"/>
    <cellStyle name="20% - Accent6 5 2 8 2 3" xfId="2383"/>
    <cellStyle name="20% - Accent6 5 2 8 2 3 2" xfId="2384"/>
    <cellStyle name="20% - Accent6 5 2 8 2 4" xfId="2385"/>
    <cellStyle name="20% - Accent6 5 2 8 3" xfId="2386"/>
    <cellStyle name="20% - Accent6 5 2 8 3 2" xfId="2387"/>
    <cellStyle name="20% - Accent6 5 2 8 4" xfId="2388"/>
    <cellStyle name="20% - Accent6 5 2 8 4 2" xfId="2389"/>
    <cellStyle name="20% - Accent6 5 2 8 5" xfId="2390"/>
    <cellStyle name="20% - Accent6 5 2 9" xfId="2391"/>
    <cellStyle name="20% - Accent6 5 2 9 2" xfId="2392"/>
    <cellStyle name="20% - Accent6 5 2 9 2 2" xfId="2393"/>
    <cellStyle name="20% - Accent6 5 2 9 2 2 2" xfId="2394"/>
    <cellStyle name="20% - Accent6 5 2 9 2 3" xfId="2395"/>
    <cellStyle name="20% - Accent6 5 2 9 2 3 2" xfId="2396"/>
    <cellStyle name="20% - Accent6 5 2 9 2 4" xfId="2397"/>
    <cellStyle name="20% - Accent6 5 2 9 3" xfId="2398"/>
    <cellStyle name="20% - Accent6 5 2 9 3 2" xfId="2399"/>
    <cellStyle name="20% - Accent6 5 2 9 4" xfId="2400"/>
    <cellStyle name="20% - Accent6 5 2 9 4 2" xfId="2401"/>
    <cellStyle name="20% - Accent6 5 2 9 5" xfId="2402"/>
    <cellStyle name="20% - Accent6 5 20" xfId="2403"/>
    <cellStyle name="20% - Accent6 5 20 2" xfId="2404"/>
    <cellStyle name="20% - Accent6 5 21" xfId="2405"/>
    <cellStyle name="20% - Accent6 5 21 2" xfId="2406"/>
    <cellStyle name="20% - Accent6 5 22" xfId="2407"/>
    <cellStyle name="20% - Accent6 5 22 2" xfId="2408"/>
    <cellStyle name="20% - Accent6 5 23" xfId="2409"/>
    <cellStyle name="20% - Accent6 5 3" xfId="2410"/>
    <cellStyle name="20% - Accent6 5 3 2" xfId="2411"/>
    <cellStyle name="20% - Accent6 5 3 2 2" xfId="2412"/>
    <cellStyle name="20% - Accent6 5 3 2 2 2" xfId="2413"/>
    <cellStyle name="20% - Accent6 5 3 2 3" xfId="2414"/>
    <cellStyle name="20% - Accent6 5 3 2 3 2" xfId="2415"/>
    <cellStyle name="20% - Accent6 5 3 2 4" xfId="2416"/>
    <cellStyle name="20% - Accent6 5 3 3" xfId="2417"/>
    <cellStyle name="20% - Accent6 5 3 3 2" xfId="2418"/>
    <cellStyle name="20% - Accent6 5 3 4" xfId="2419"/>
    <cellStyle name="20% - Accent6 5 3 4 2" xfId="2420"/>
    <cellStyle name="20% - Accent6 5 3 5" xfId="2421"/>
    <cellStyle name="20% - Accent6 5 4" xfId="2422"/>
    <cellStyle name="20% - Accent6 5 4 2" xfId="2423"/>
    <cellStyle name="20% - Accent6 5 4 2 2" xfId="2424"/>
    <cellStyle name="20% - Accent6 5 4 2 2 2" xfId="2425"/>
    <cellStyle name="20% - Accent6 5 4 2 3" xfId="2426"/>
    <cellStyle name="20% - Accent6 5 4 2 3 2" xfId="2427"/>
    <cellStyle name="20% - Accent6 5 4 2 4" xfId="2428"/>
    <cellStyle name="20% - Accent6 5 4 3" xfId="2429"/>
    <cellStyle name="20% - Accent6 5 4 3 2" xfId="2430"/>
    <cellStyle name="20% - Accent6 5 4 4" xfId="2431"/>
    <cellStyle name="20% - Accent6 5 4 4 2" xfId="2432"/>
    <cellStyle name="20% - Accent6 5 4 5" xfId="2433"/>
    <cellStyle name="20% - Accent6 5 5" xfId="2434"/>
    <cellStyle name="20% - Accent6 5 5 2" xfId="2435"/>
    <cellStyle name="20% - Accent6 5 5 2 2" xfId="2436"/>
    <cellStyle name="20% - Accent6 5 5 2 2 2" xfId="2437"/>
    <cellStyle name="20% - Accent6 5 5 2 3" xfId="2438"/>
    <cellStyle name="20% - Accent6 5 5 2 3 2" xfId="2439"/>
    <cellStyle name="20% - Accent6 5 5 2 4" xfId="2440"/>
    <cellStyle name="20% - Accent6 5 5 3" xfId="2441"/>
    <cellStyle name="20% - Accent6 5 5 3 2" xfId="2442"/>
    <cellStyle name="20% - Accent6 5 5 4" xfId="2443"/>
    <cellStyle name="20% - Accent6 5 5 4 2" xfId="2444"/>
    <cellStyle name="20% - Accent6 5 5 5" xfId="2445"/>
    <cellStyle name="20% - Accent6 5 6" xfId="2446"/>
    <cellStyle name="20% - Accent6 5 6 2" xfId="2447"/>
    <cellStyle name="20% - Accent6 5 6 2 2" xfId="2448"/>
    <cellStyle name="20% - Accent6 5 6 2 2 2" xfId="2449"/>
    <cellStyle name="20% - Accent6 5 6 2 3" xfId="2450"/>
    <cellStyle name="20% - Accent6 5 6 2 3 2" xfId="2451"/>
    <cellStyle name="20% - Accent6 5 6 2 4" xfId="2452"/>
    <cellStyle name="20% - Accent6 5 6 3" xfId="2453"/>
    <cellStyle name="20% - Accent6 5 6 3 2" xfId="2454"/>
    <cellStyle name="20% - Accent6 5 6 4" xfId="2455"/>
    <cellStyle name="20% - Accent6 5 6 4 2" xfId="2456"/>
    <cellStyle name="20% - Accent6 5 6 5" xfId="2457"/>
    <cellStyle name="20% - Accent6 5 7" xfId="2458"/>
    <cellStyle name="20% - Accent6 5 7 2" xfId="2459"/>
    <cellStyle name="20% - Accent6 5 7 2 2" xfId="2460"/>
    <cellStyle name="20% - Accent6 5 7 2 2 2" xfId="2461"/>
    <cellStyle name="20% - Accent6 5 7 2 3" xfId="2462"/>
    <cellStyle name="20% - Accent6 5 7 2 3 2" xfId="2463"/>
    <cellStyle name="20% - Accent6 5 7 2 4" xfId="2464"/>
    <cellStyle name="20% - Accent6 5 7 3" xfId="2465"/>
    <cellStyle name="20% - Accent6 5 7 3 2" xfId="2466"/>
    <cellStyle name="20% - Accent6 5 7 4" xfId="2467"/>
    <cellStyle name="20% - Accent6 5 7 4 2" xfId="2468"/>
    <cellStyle name="20% - Accent6 5 7 5" xfId="2469"/>
    <cellStyle name="20% - Accent6 5 8" xfId="2470"/>
    <cellStyle name="20% - Accent6 5 8 2" xfId="2471"/>
    <cellStyle name="20% - Accent6 5 8 2 2" xfId="2472"/>
    <cellStyle name="20% - Accent6 5 8 2 2 2" xfId="2473"/>
    <cellStyle name="20% - Accent6 5 8 2 3" xfId="2474"/>
    <cellStyle name="20% - Accent6 5 8 2 3 2" xfId="2475"/>
    <cellStyle name="20% - Accent6 5 8 2 4" xfId="2476"/>
    <cellStyle name="20% - Accent6 5 8 3" xfId="2477"/>
    <cellStyle name="20% - Accent6 5 8 3 2" xfId="2478"/>
    <cellStyle name="20% - Accent6 5 8 4" xfId="2479"/>
    <cellStyle name="20% - Accent6 5 8 4 2" xfId="2480"/>
    <cellStyle name="20% - Accent6 5 8 5" xfId="2481"/>
    <cellStyle name="20% - Accent6 5 9" xfId="2482"/>
    <cellStyle name="20% - Accent6 5 9 2" xfId="2483"/>
    <cellStyle name="20% - Accent6 5 9 2 2" xfId="2484"/>
    <cellStyle name="20% - Accent6 5 9 2 2 2" xfId="2485"/>
    <cellStyle name="20% - Accent6 5 9 2 3" xfId="2486"/>
    <cellStyle name="20% - Accent6 5 9 2 3 2" xfId="2487"/>
    <cellStyle name="20% - Accent6 5 9 2 4" xfId="2488"/>
    <cellStyle name="20% - Accent6 5 9 3" xfId="2489"/>
    <cellStyle name="20% - Accent6 5 9 3 2" xfId="2490"/>
    <cellStyle name="20% - Accent6 5 9 4" xfId="2491"/>
    <cellStyle name="20% - Accent6 5 9 4 2" xfId="2492"/>
    <cellStyle name="20% - Accent6 5 9 5" xfId="2493"/>
    <cellStyle name="40% - Accent1 2" xfId="2494"/>
    <cellStyle name="40% - Accent1 3" xfId="2495"/>
    <cellStyle name="40% - Accent1 4" xfId="2496"/>
    <cellStyle name="40% - Accent1 5" xfId="2497"/>
    <cellStyle name="40% - Accent1 5 10" xfId="2498"/>
    <cellStyle name="40% - Accent1 5 10 2" xfId="2499"/>
    <cellStyle name="40% - Accent1 5 10 2 2" xfId="2500"/>
    <cellStyle name="40% - Accent1 5 10 2 2 2" xfId="2501"/>
    <cellStyle name="40% - Accent1 5 10 2 3" xfId="2502"/>
    <cellStyle name="40% - Accent1 5 10 2 3 2" xfId="2503"/>
    <cellStyle name="40% - Accent1 5 10 2 4" xfId="2504"/>
    <cellStyle name="40% - Accent1 5 10 3" xfId="2505"/>
    <cellStyle name="40% - Accent1 5 10 3 2" xfId="2506"/>
    <cellStyle name="40% - Accent1 5 10 4" xfId="2507"/>
    <cellStyle name="40% - Accent1 5 10 4 2" xfId="2508"/>
    <cellStyle name="40% - Accent1 5 10 5" xfId="2509"/>
    <cellStyle name="40% - Accent1 5 11" xfId="2510"/>
    <cellStyle name="40% - Accent1 5 11 2" xfId="2511"/>
    <cellStyle name="40% - Accent1 5 11 2 2" xfId="2512"/>
    <cellStyle name="40% - Accent1 5 11 2 2 2" xfId="2513"/>
    <cellStyle name="40% - Accent1 5 11 2 3" xfId="2514"/>
    <cellStyle name="40% - Accent1 5 11 2 3 2" xfId="2515"/>
    <cellStyle name="40% - Accent1 5 11 2 4" xfId="2516"/>
    <cellStyle name="40% - Accent1 5 11 3" xfId="2517"/>
    <cellStyle name="40% - Accent1 5 11 3 2" xfId="2518"/>
    <cellStyle name="40% - Accent1 5 11 4" xfId="2519"/>
    <cellStyle name="40% - Accent1 5 11 4 2" xfId="2520"/>
    <cellStyle name="40% - Accent1 5 11 5" xfId="2521"/>
    <cellStyle name="40% - Accent1 5 12" xfId="2522"/>
    <cellStyle name="40% - Accent1 5 12 2" xfId="2523"/>
    <cellStyle name="40% - Accent1 5 12 2 2" xfId="2524"/>
    <cellStyle name="40% - Accent1 5 12 2 2 2" xfId="2525"/>
    <cellStyle name="40% - Accent1 5 12 2 3" xfId="2526"/>
    <cellStyle name="40% - Accent1 5 12 2 3 2" xfId="2527"/>
    <cellStyle name="40% - Accent1 5 12 2 4" xfId="2528"/>
    <cellStyle name="40% - Accent1 5 12 3" xfId="2529"/>
    <cellStyle name="40% - Accent1 5 12 3 2" xfId="2530"/>
    <cellStyle name="40% - Accent1 5 12 4" xfId="2531"/>
    <cellStyle name="40% - Accent1 5 12 4 2" xfId="2532"/>
    <cellStyle name="40% - Accent1 5 12 5" xfId="2533"/>
    <cellStyle name="40% - Accent1 5 13" xfId="2534"/>
    <cellStyle name="40% - Accent1 5 13 2" xfId="2535"/>
    <cellStyle name="40% - Accent1 5 13 2 2" xfId="2536"/>
    <cellStyle name="40% - Accent1 5 13 2 2 2" xfId="2537"/>
    <cellStyle name="40% - Accent1 5 13 2 3" xfId="2538"/>
    <cellStyle name="40% - Accent1 5 13 2 3 2" xfId="2539"/>
    <cellStyle name="40% - Accent1 5 13 2 4" xfId="2540"/>
    <cellStyle name="40% - Accent1 5 13 3" xfId="2541"/>
    <cellStyle name="40% - Accent1 5 13 3 2" xfId="2542"/>
    <cellStyle name="40% - Accent1 5 13 4" xfId="2543"/>
    <cellStyle name="40% - Accent1 5 13 4 2" xfId="2544"/>
    <cellStyle name="40% - Accent1 5 13 5" xfId="2545"/>
    <cellStyle name="40% - Accent1 5 14" xfId="2546"/>
    <cellStyle name="40% - Accent1 5 14 2" xfId="2547"/>
    <cellStyle name="40% - Accent1 5 14 2 2" xfId="2548"/>
    <cellStyle name="40% - Accent1 5 14 2 2 2" xfId="2549"/>
    <cellStyle name="40% - Accent1 5 14 2 3" xfId="2550"/>
    <cellStyle name="40% - Accent1 5 14 2 3 2" xfId="2551"/>
    <cellStyle name="40% - Accent1 5 14 2 4" xfId="2552"/>
    <cellStyle name="40% - Accent1 5 14 3" xfId="2553"/>
    <cellStyle name="40% - Accent1 5 14 3 2" xfId="2554"/>
    <cellStyle name="40% - Accent1 5 14 4" xfId="2555"/>
    <cellStyle name="40% - Accent1 5 14 4 2" xfId="2556"/>
    <cellStyle name="40% - Accent1 5 14 5" xfId="2557"/>
    <cellStyle name="40% - Accent1 5 15" xfId="2558"/>
    <cellStyle name="40% - Accent1 5 15 2" xfId="2559"/>
    <cellStyle name="40% - Accent1 5 15 2 2" xfId="2560"/>
    <cellStyle name="40% - Accent1 5 15 2 2 2" xfId="2561"/>
    <cellStyle name="40% - Accent1 5 15 2 3" xfId="2562"/>
    <cellStyle name="40% - Accent1 5 15 2 3 2" xfId="2563"/>
    <cellStyle name="40% - Accent1 5 15 2 4" xfId="2564"/>
    <cellStyle name="40% - Accent1 5 15 3" xfId="2565"/>
    <cellStyle name="40% - Accent1 5 15 3 2" xfId="2566"/>
    <cellStyle name="40% - Accent1 5 15 4" xfId="2567"/>
    <cellStyle name="40% - Accent1 5 15 4 2" xfId="2568"/>
    <cellStyle name="40% - Accent1 5 15 5" xfId="2569"/>
    <cellStyle name="40% - Accent1 5 16" xfId="2570"/>
    <cellStyle name="40% - Accent1 5 16 2" xfId="2571"/>
    <cellStyle name="40% - Accent1 5 16 2 2" xfId="2572"/>
    <cellStyle name="40% - Accent1 5 16 2 2 2" xfId="2573"/>
    <cellStyle name="40% - Accent1 5 16 2 3" xfId="2574"/>
    <cellStyle name="40% - Accent1 5 16 2 3 2" xfId="2575"/>
    <cellStyle name="40% - Accent1 5 16 2 4" xfId="2576"/>
    <cellStyle name="40% - Accent1 5 16 3" xfId="2577"/>
    <cellStyle name="40% - Accent1 5 16 3 2" xfId="2578"/>
    <cellStyle name="40% - Accent1 5 16 4" xfId="2579"/>
    <cellStyle name="40% - Accent1 5 16 4 2" xfId="2580"/>
    <cellStyle name="40% - Accent1 5 16 5" xfId="2581"/>
    <cellStyle name="40% - Accent1 5 17" xfId="2582"/>
    <cellStyle name="40% - Accent1 5 17 2" xfId="2583"/>
    <cellStyle name="40% - Accent1 5 17 2 2" xfId="2584"/>
    <cellStyle name="40% - Accent1 5 17 2 2 2" xfId="2585"/>
    <cellStyle name="40% - Accent1 5 17 2 3" xfId="2586"/>
    <cellStyle name="40% - Accent1 5 17 2 3 2" xfId="2587"/>
    <cellStyle name="40% - Accent1 5 17 2 4" xfId="2588"/>
    <cellStyle name="40% - Accent1 5 17 3" xfId="2589"/>
    <cellStyle name="40% - Accent1 5 17 3 2" xfId="2590"/>
    <cellStyle name="40% - Accent1 5 17 4" xfId="2591"/>
    <cellStyle name="40% - Accent1 5 17 4 2" xfId="2592"/>
    <cellStyle name="40% - Accent1 5 17 5" xfId="2593"/>
    <cellStyle name="40% - Accent1 5 18" xfId="2594"/>
    <cellStyle name="40% - Accent1 5 18 2" xfId="2595"/>
    <cellStyle name="40% - Accent1 5 18 2 2" xfId="2596"/>
    <cellStyle name="40% - Accent1 5 18 2 2 2" xfId="2597"/>
    <cellStyle name="40% - Accent1 5 18 2 3" xfId="2598"/>
    <cellStyle name="40% - Accent1 5 18 2 3 2" xfId="2599"/>
    <cellStyle name="40% - Accent1 5 18 2 4" xfId="2600"/>
    <cellStyle name="40% - Accent1 5 18 3" xfId="2601"/>
    <cellStyle name="40% - Accent1 5 18 3 2" xfId="2602"/>
    <cellStyle name="40% - Accent1 5 18 4" xfId="2603"/>
    <cellStyle name="40% - Accent1 5 18 4 2" xfId="2604"/>
    <cellStyle name="40% - Accent1 5 18 5" xfId="2605"/>
    <cellStyle name="40% - Accent1 5 19" xfId="2606"/>
    <cellStyle name="40% - Accent1 5 19 2" xfId="2607"/>
    <cellStyle name="40% - Accent1 5 19 2 2" xfId="2608"/>
    <cellStyle name="40% - Accent1 5 19 3" xfId="2609"/>
    <cellStyle name="40% - Accent1 5 19 3 2" xfId="2610"/>
    <cellStyle name="40% - Accent1 5 19 4" xfId="2611"/>
    <cellStyle name="40% - Accent1 5 2" xfId="2612"/>
    <cellStyle name="40% - Accent1 5 2 10" xfId="2613"/>
    <cellStyle name="40% - Accent1 5 2 10 2" xfId="2614"/>
    <cellStyle name="40% - Accent1 5 2 10 2 2" xfId="2615"/>
    <cellStyle name="40% - Accent1 5 2 10 2 2 2" xfId="2616"/>
    <cellStyle name="40% - Accent1 5 2 10 2 3" xfId="2617"/>
    <cellStyle name="40% - Accent1 5 2 10 2 3 2" xfId="2618"/>
    <cellStyle name="40% - Accent1 5 2 10 2 4" xfId="2619"/>
    <cellStyle name="40% - Accent1 5 2 10 3" xfId="2620"/>
    <cellStyle name="40% - Accent1 5 2 10 3 2" xfId="2621"/>
    <cellStyle name="40% - Accent1 5 2 10 4" xfId="2622"/>
    <cellStyle name="40% - Accent1 5 2 10 4 2" xfId="2623"/>
    <cellStyle name="40% - Accent1 5 2 10 5" xfId="2624"/>
    <cellStyle name="40% - Accent1 5 2 11" xfId="2625"/>
    <cellStyle name="40% - Accent1 5 2 11 2" xfId="2626"/>
    <cellStyle name="40% - Accent1 5 2 11 2 2" xfId="2627"/>
    <cellStyle name="40% - Accent1 5 2 11 2 2 2" xfId="2628"/>
    <cellStyle name="40% - Accent1 5 2 11 2 3" xfId="2629"/>
    <cellStyle name="40% - Accent1 5 2 11 2 3 2" xfId="2630"/>
    <cellStyle name="40% - Accent1 5 2 11 2 4" xfId="2631"/>
    <cellStyle name="40% - Accent1 5 2 11 3" xfId="2632"/>
    <cellStyle name="40% - Accent1 5 2 11 3 2" xfId="2633"/>
    <cellStyle name="40% - Accent1 5 2 11 4" xfId="2634"/>
    <cellStyle name="40% - Accent1 5 2 11 4 2" xfId="2635"/>
    <cellStyle name="40% - Accent1 5 2 11 5" xfId="2636"/>
    <cellStyle name="40% - Accent1 5 2 12" xfId="2637"/>
    <cellStyle name="40% - Accent1 5 2 12 2" xfId="2638"/>
    <cellStyle name="40% - Accent1 5 2 12 2 2" xfId="2639"/>
    <cellStyle name="40% - Accent1 5 2 12 2 2 2" xfId="2640"/>
    <cellStyle name="40% - Accent1 5 2 12 2 3" xfId="2641"/>
    <cellStyle name="40% - Accent1 5 2 12 2 3 2" xfId="2642"/>
    <cellStyle name="40% - Accent1 5 2 12 2 4" xfId="2643"/>
    <cellStyle name="40% - Accent1 5 2 12 3" xfId="2644"/>
    <cellStyle name="40% - Accent1 5 2 12 3 2" xfId="2645"/>
    <cellStyle name="40% - Accent1 5 2 12 4" xfId="2646"/>
    <cellStyle name="40% - Accent1 5 2 12 4 2" xfId="2647"/>
    <cellStyle name="40% - Accent1 5 2 12 5" xfId="2648"/>
    <cellStyle name="40% - Accent1 5 2 13" xfId="2649"/>
    <cellStyle name="40% - Accent1 5 2 13 2" xfId="2650"/>
    <cellStyle name="40% - Accent1 5 2 13 2 2" xfId="2651"/>
    <cellStyle name="40% - Accent1 5 2 13 2 2 2" xfId="2652"/>
    <cellStyle name="40% - Accent1 5 2 13 2 3" xfId="2653"/>
    <cellStyle name="40% - Accent1 5 2 13 2 3 2" xfId="2654"/>
    <cellStyle name="40% - Accent1 5 2 13 2 4" xfId="2655"/>
    <cellStyle name="40% - Accent1 5 2 13 3" xfId="2656"/>
    <cellStyle name="40% - Accent1 5 2 13 3 2" xfId="2657"/>
    <cellStyle name="40% - Accent1 5 2 13 4" xfId="2658"/>
    <cellStyle name="40% - Accent1 5 2 13 4 2" xfId="2659"/>
    <cellStyle name="40% - Accent1 5 2 13 5" xfId="2660"/>
    <cellStyle name="40% - Accent1 5 2 14" xfId="2661"/>
    <cellStyle name="40% - Accent1 5 2 14 2" xfId="2662"/>
    <cellStyle name="40% - Accent1 5 2 14 2 2" xfId="2663"/>
    <cellStyle name="40% - Accent1 5 2 14 2 2 2" xfId="2664"/>
    <cellStyle name="40% - Accent1 5 2 14 2 3" xfId="2665"/>
    <cellStyle name="40% - Accent1 5 2 14 2 3 2" xfId="2666"/>
    <cellStyle name="40% - Accent1 5 2 14 2 4" xfId="2667"/>
    <cellStyle name="40% - Accent1 5 2 14 3" xfId="2668"/>
    <cellStyle name="40% - Accent1 5 2 14 3 2" xfId="2669"/>
    <cellStyle name="40% - Accent1 5 2 14 4" xfId="2670"/>
    <cellStyle name="40% - Accent1 5 2 14 4 2" xfId="2671"/>
    <cellStyle name="40% - Accent1 5 2 14 5" xfId="2672"/>
    <cellStyle name="40% - Accent1 5 2 15" xfId="2673"/>
    <cellStyle name="40% - Accent1 5 2 15 2" xfId="2674"/>
    <cellStyle name="40% - Accent1 5 2 15 2 2" xfId="2675"/>
    <cellStyle name="40% - Accent1 5 2 15 2 2 2" xfId="2676"/>
    <cellStyle name="40% - Accent1 5 2 15 2 3" xfId="2677"/>
    <cellStyle name="40% - Accent1 5 2 15 2 3 2" xfId="2678"/>
    <cellStyle name="40% - Accent1 5 2 15 2 4" xfId="2679"/>
    <cellStyle name="40% - Accent1 5 2 15 3" xfId="2680"/>
    <cellStyle name="40% - Accent1 5 2 15 3 2" xfId="2681"/>
    <cellStyle name="40% - Accent1 5 2 15 4" xfId="2682"/>
    <cellStyle name="40% - Accent1 5 2 15 4 2" xfId="2683"/>
    <cellStyle name="40% - Accent1 5 2 15 5" xfId="2684"/>
    <cellStyle name="40% - Accent1 5 2 16" xfId="2685"/>
    <cellStyle name="40% - Accent1 5 2 16 2" xfId="2686"/>
    <cellStyle name="40% - Accent1 5 2 16 2 2" xfId="2687"/>
    <cellStyle name="40% - Accent1 5 2 16 2 2 2" xfId="2688"/>
    <cellStyle name="40% - Accent1 5 2 16 2 3" xfId="2689"/>
    <cellStyle name="40% - Accent1 5 2 16 2 3 2" xfId="2690"/>
    <cellStyle name="40% - Accent1 5 2 16 2 4" xfId="2691"/>
    <cellStyle name="40% - Accent1 5 2 16 3" xfId="2692"/>
    <cellStyle name="40% - Accent1 5 2 16 3 2" xfId="2693"/>
    <cellStyle name="40% - Accent1 5 2 16 4" xfId="2694"/>
    <cellStyle name="40% - Accent1 5 2 16 4 2" xfId="2695"/>
    <cellStyle name="40% - Accent1 5 2 16 5" xfId="2696"/>
    <cellStyle name="40% - Accent1 5 2 17" xfId="2697"/>
    <cellStyle name="40% - Accent1 5 2 17 2" xfId="2698"/>
    <cellStyle name="40% - Accent1 5 2 17 2 2" xfId="2699"/>
    <cellStyle name="40% - Accent1 5 2 17 2 2 2" xfId="2700"/>
    <cellStyle name="40% - Accent1 5 2 17 2 3" xfId="2701"/>
    <cellStyle name="40% - Accent1 5 2 17 2 3 2" xfId="2702"/>
    <cellStyle name="40% - Accent1 5 2 17 2 4" xfId="2703"/>
    <cellStyle name="40% - Accent1 5 2 17 3" xfId="2704"/>
    <cellStyle name="40% - Accent1 5 2 17 3 2" xfId="2705"/>
    <cellStyle name="40% - Accent1 5 2 17 4" xfId="2706"/>
    <cellStyle name="40% - Accent1 5 2 17 4 2" xfId="2707"/>
    <cellStyle name="40% - Accent1 5 2 17 5" xfId="2708"/>
    <cellStyle name="40% - Accent1 5 2 18" xfId="2709"/>
    <cellStyle name="40% - Accent1 5 2 18 2" xfId="2710"/>
    <cellStyle name="40% - Accent1 5 2 18 2 2" xfId="2711"/>
    <cellStyle name="40% - Accent1 5 2 18 3" xfId="2712"/>
    <cellStyle name="40% - Accent1 5 2 18 3 2" xfId="2713"/>
    <cellStyle name="40% - Accent1 5 2 18 4" xfId="2714"/>
    <cellStyle name="40% - Accent1 5 2 19" xfId="2715"/>
    <cellStyle name="40% - Accent1 5 2 19 2" xfId="2716"/>
    <cellStyle name="40% - Accent1 5 2 2" xfId="2717"/>
    <cellStyle name="40% - Accent1 5 2 2 2" xfId="2718"/>
    <cellStyle name="40% - Accent1 5 2 2 2 2" xfId="2719"/>
    <cellStyle name="40% - Accent1 5 2 2 2 2 2" xfId="2720"/>
    <cellStyle name="40% - Accent1 5 2 2 2 3" xfId="2721"/>
    <cellStyle name="40% - Accent1 5 2 2 2 3 2" xfId="2722"/>
    <cellStyle name="40% - Accent1 5 2 2 2 4" xfId="2723"/>
    <cellStyle name="40% - Accent1 5 2 2 3" xfId="2724"/>
    <cellStyle name="40% - Accent1 5 2 2 3 2" xfId="2725"/>
    <cellStyle name="40% - Accent1 5 2 2 4" xfId="2726"/>
    <cellStyle name="40% - Accent1 5 2 2 4 2" xfId="2727"/>
    <cellStyle name="40% - Accent1 5 2 2 5" xfId="2728"/>
    <cellStyle name="40% - Accent1 5 2 20" xfId="2729"/>
    <cellStyle name="40% - Accent1 5 2 20 2" xfId="2730"/>
    <cellStyle name="40% - Accent1 5 2 21" xfId="2731"/>
    <cellStyle name="40% - Accent1 5 2 21 2" xfId="2732"/>
    <cellStyle name="40% - Accent1 5 2 22" xfId="2733"/>
    <cellStyle name="40% - Accent1 5 2 3" xfId="2734"/>
    <cellStyle name="40% - Accent1 5 2 3 2" xfId="2735"/>
    <cellStyle name="40% - Accent1 5 2 3 2 2" xfId="2736"/>
    <cellStyle name="40% - Accent1 5 2 3 2 2 2" xfId="2737"/>
    <cellStyle name="40% - Accent1 5 2 3 2 3" xfId="2738"/>
    <cellStyle name="40% - Accent1 5 2 3 2 3 2" xfId="2739"/>
    <cellStyle name="40% - Accent1 5 2 3 2 4" xfId="2740"/>
    <cellStyle name="40% - Accent1 5 2 3 3" xfId="2741"/>
    <cellStyle name="40% - Accent1 5 2 3 3 2" xfId="2742"/>
    <cellStyle name="40% - Accent1 5 2 3 4" xfId="2743"/>
    <cellStyle name="40% - Accent1 5 2 3 4 2" xfId="2744"/>
    <cellStyle name="40% - Accent1 5 2 3 5" xfId="2745"/>
    <cellStyle name="40% - Accent1 5 2 4" xfId="2746"/>
    <cellStyle name="40% - Accent1 5 2 4 2" xfId="2747"/>
    <cellStyle name="40% - Accent1 5 2 4 2 2" xfId="2748"/>
    <cellStyle name="40% - Accent1 5 2 4 2 2 2" xfId="2749"/>
    <cellStyle name="40% - Accent1 5 2 4 2 3" xfId="2750"/>
    <cellStyle name="40% - Accent1 5 2 4 2 3 2" xfId="2751"/>
    <cellStyle name="40% - Accent1 5 2 4 2 4" xfId="2752"/>
    <cellStyle name="40% - Accent1 5 2 4 3" xfId="2753"/>
    <cellStyle name="40% - Accent1 5 2 4 3 2" xfId="2754"/>
    <cellStyle name="40% - Accent1 5 2 4 4" xfId="2755"/>
    <cellStyle name="40% - Accent1 5 2 4 4 2" xfId="2756"/>
    <cellStyle name="40% - Accent1 5 2 4 5" xfId="2757"/>
    <cellStyle name="40% - Accent1 5 2 5" xfId="2758"/>
    <cellStyle name="40% - Accent1 5 2 5 2" xfId="2759"/>
    <cellStyle name="40% - Accent1 5 2 5 2 2" xfId="2760"/>
    <cellStyle name="40% - Accent1 5 2 5 2 2 2" xfId="2761"/>
    <cellStyle name="40% - Accent1 5 2 5 2 3" xfId="2762"/>
    <cellStyle name="40% - Accent1 5 2 5 2 3 2" xfId="2763"/>
    <cellStyle name="40% - Accent1 5 2 5 2 4" xfId="2764"/>
    <cellStyle name="40% - Accent1 5 2 5 3" xfId="2765"/>
    <cellStyle name="40% - Accent1 5 2 5 3 2" xfId="2766"/>
    <cellStyle name="40% - Accent1 5 2 5 4" xfId="2767"/>
    <cellStyle name="40% - Accent1 5 2 5 4 2" xfId="2768"/>
    <cellStyle name="40% - Accent1 5 2 5 5" xfId="2769"/>
    <cellStyle name="40% - Accent1 5 2 6" xfId="2770"/>
    <cellStyle name="40% - Accent1 5 2 6 2" xfId="2771"/>
    <cellStyle name="40% - Accent1 5 2 6 2 2" xfId="2772"/>
    <cellStyle name="40% - Accent1 5 2 6 2 2 2" xfId="2773"/>
    <cellStyle name="40% - Accent1 5 2 6 2 3" xfId="2774"/>
    <cellStyle name="40% - Accent1 5 2 6 2 3 2" xfId="2775"/>
    <cellStyle name="40% - Accent1 5 2 6 2 4" xfId="2776"/>
    <cellStyle name="40% - Accent1 5 2 6 3" xfId="2777"/>
    <cellStyle name="40% - Accent1 5 2 6 3 2" xfId="2778"/>
    <cellStyle name="40% - Accent1 5 2 6 4" xfId="2779"/>
    <cellStyle name="40% - Accent1 5 2 6 4 2" xfId="2780"/>
    <cellStyle name="40% - Accent1 5 2 6 5" xfId="2781"/>
    <cellStyle name="40% - Accent1 5 2 7" xfId="2782"/>
    <cellStyle name="40% - Accent1 5 2 7 2" xfId="2783"/>
    <cellStyle name="40% - Accent1 5 2 7 2 2" xfId="2784"/>
    <cellStyle name="40% - Accent1 5 2 7 2 2 2" xfId="2785"/>
    <cellStyle name="40% - Accent1 5 2 7 2 3" xfId="2786"/>
    <cellStyle name="40% - Accent1 5 2 7 2 3 2" xfId="2787"/>
    <cellStyle name="40% - Accent1 5 2 7 2 4" xfId="2788"/>
    <cellStyle name="40% - Accent1 5 2 7 3" xfId="2789"/>
    <cellStyle name="40% - Accent1 5 2 7 3 2" xfId="2790"/>
    <cellStyle name="40% - Accent1 5 2 7 4" xfId="2791"/>
    <cellStyle name="40% - Accent1 5 2 7 4 2" xfId="2792"/>
    <cellStyle name="40% - Accent1 5 2 7 5" xfId="2793"/>
    <cellStyle name="40% - Accent1 5 2 8" xfId="2794"/>
    <cellStyle name="40% - Accent1 5 2 8 2" xfId="2795"/>
    <cellStyle name="40% - Accent1 5 2 8 2 2" xfId="2796"/>
    <cellStyle name="40% - Accent1 5 2 8 2 2 2" xfId="2797"/>
    <cellStyle name="40% - Accent1 5 2 8 2 3" xfId="2798"/>
    <cellStyle name="40% - Accent1 5 2 8 2 3 2" xfId="2799"/>
    <cellStyle name="40% - Accent1 5 2 8 2 4" xfId="2800"/>
    <cellStyle name="40% - Accent1 5 2 8 3" xfId="2801"/>
    <cellStyle name="40% - Accent1 5 2 8 3 2" xfId="2802"/>
    <cellStyle name="40% - Accent1 5 2 8 4" xfId="2803"/>
    <cellStyle name="40% - Accent1 5 2 8 4 2" xfId="2804"/>
    <cellStyle name="40% - Accent1 5 2 8 5" xfId="2805"/>
    <cellStyle name="40% - Accent1 5 2 9" xfId="2806"/>
    <cellStyle name="40% - Accent1 5 2 9 2" xfId="2807"/>
    <cellStyle name="40% - Accent1 5 2 9 2 2" xfId="2808"/>
    <cellStyle name="40% - Accent1 5 2 9 2 2 2" xfId="2809"/>
    <cellStyle name="40% - Accent1 5 2 9 2 3" xfId="2810"/>
    <cellStyle name="40% - Accent1 5 2 9 2 3 2" xfId="2811"/>
    <cellStyle name="40% - Accent1 5 2 9 2 4" xfId="2812"/>
    <cellStyle name="40% - Accent1 5 2 9 3" xfId="2813"/>
    <cellStyle name="40% - Accent1 5 2 9 3 2" xfId="2814"/>
    <cellStyle name="40% - Accent1 5 2 9 4" xfId="2815"/>
    <cellStyle name="40% - Accent1 5 2 9 4 2" xfId="2816"/>
    <cellStyle name="40% - Accent1 5 2 9 5" xfId="2817"/>
    <cellStyle name="40% - Accent1 5 20" xfId="2818"/>
    <cellStyle name="40% - Accent1 5 20 2" xfId="2819"/>
    <cellStyle name="40% - Accent1 5 21" xfId="2820"/>
    <cellStyle name="40% - Accent1 5 21 2" xfId="2821"/>
    <cellStyle name="40% - Accent1 5 22" xfId="2822"/>
    <cellStyle name="40% - Accent1 5 22 2" xfId="2823"/>
    <cellStyle name="40% - Accent1 5 23" xfId="2824"/>
    <cellStyle name="40% - Accent1 5 3" xfId="2825"/>
    <cellStyle name="40% - Accent1 5 3 2" xfId="2826"/>
    <cellStyle name="40% - Accent1 5 3 2 2" xfId="2827"/>
    <cellStyle name="40% - Accent1 5 3 2 2 2" xfId="2828"/>
    <cellStyle name="40% - Accent1 5 3 2 3" xfId="2829"/>
    <cellStyle name="40% - Accent1 5 3 2 3 2" xfId="2830"/>
    <cellStyle name="40% - Accent1 5 3 2 4" xfId="2831"/>
    <cellStyle name="40% - Accent1 5 3 3" xfId="2832"/>
    <cellStyle name="40% - Accent1 5 3 3 2" xfId="2833"/>
    <cellStyle name="40% - Accent1 5 3 4" xfId="2834"/>
    <cellStyle name="40% - Accent1 5 3 4 2" xfId="2835"/>
    <cellStyle name="40% - Accent1 5 3 5" xfId="2836"/>
    <cellStyle name="40% - Accent1 5 4" xfId="2837"/>
    <cellStyle name="40% - Accent1 5 4 2" xfId="2838"/>
    <cellStyle name="40% - Accent1 5 4 2 2" xfId="2839"/>
    <cellStyle name="40% - Accent1 5 4 2 2 2" xfId="2840"/>
    <cellStyle name="40% - Accent1 5 4 2 3" xfId="2841"/>
    <cellStyle name="40% - Accent1 5 4 2 3 2" xfId="2842"/>
    <cellStyle name="40% - Accent1 5 4 2 4" xfId="2843"/>
    <cellStyle name="40% - Accent1 5 4 3" xfId="2844"/>
    <cellStyle name="40% - Accent1 5 4 3 2" xfId="2845"/>
    <cellStyle name="40% - Accent1 5 4 4" xfId="2846"/>
    <cellStyle name="40% - Accent1 5 4 4 2" xfId="2847"/>
    <cellStyle name="40% - Accent1 5 4 5" xfId="2848"/>
    <cellStyle name="40% - Accent1 5 5" xfId="2849"/>
    <cellStyle name="40% - Accent1 5 5 2" xfId="2850"/>
    <cellStyle name="40% - Accent1 5 5 2 2" xfId="2851"/>
    <cellStyle name="40% - Accent1 5 5 2 2 2" xfId="2852"/>
    <cellStyle name="40% - Accent1 5 5 2 3" xfId="2853"/>
    <cellStyle name="40% - Accent1 5 5 2 3 2" xfId="2854"/>
    <cellStyle name="40% - Accent1 5 5 2 4" xfId="2855"/>
    <cellStyle name="40% - Accent1 5 5 3" xfId="2856"/>
    <cellStyle name="40% - Accent1 5 5 3 2" xfId="2857"/>
    <cellStyle name="40% - Accent1 5 5 4" xfId="2858"/>
    <cellStyle name="40% - Accent1 5 5 4 2" xfId="2859"/>
    <cellStyle name="40% - Accent1 5 5 5" xfId="2860"/>
    <cellStyle name="40% - Accent1 5 6" xfId="2861"/>
    <cellStyle name="40% - Accent1 5 6 2" xfId="2862"/>
    <cellStyle name="40% - Accent1 5 6 2 2" xfId="2863"/>
    <cellStyle name="40% - Accent1 5 6 2 2 2" xfId="2864"/>
    <cellStyle name="40% - Accent1 5 6 2 3" xfId="2865"/>
    <cellStyle name="40% - Accent1 5 6 2 3 2" xfId="2866"/>
    <cellStyle name="40% - Accent1 5 6 2 4" xfId="2867"/>
    <cellStyle name="40% - Accent1 5 6 3" xfId="2868"/>
    <cellStyle name="40% - Accent1 5 6 3 2" xfId="2869"/>
    <cellStyle name="40% - Accent1 5 6 4" xfId="2870"/>
    <cellStyle name="40% - Accent1 5 6 4 2" xfId="2871"/>
    <cellStyle name="40% - Accent1 5 6 5" xfId="2872"/>
    <cellStyle name="40% - Accent1 5 7" xfId="2873"/>
    <cellStyle name="40% - Accent1 5 7 2" xfId="2874"/>
    <cellStyle name="40% - Accent1 5 7 2 2" xfId="2875"/>
    <cellStyle name="40% - Accent1 5 7 2 2 2" xfId="2876"/>
    <cellStyle name="40% - Accent1 5 7 2 3" xfId="2877"/>
    <cellStyle name="40% - Accent1 5 7 2 3 2" xfId="2878"/>
    <cellStyle name="40% - Accent1 5 7 2 4" xfId="2879"/>
    <cellStyle name="40% - Accent1 5 7 3" xfId="2880"/>
    <cellStyle name="40% - Accent1 5 7 3 2" xfId="2881"/>
    <cellStyle name="40% - Accent1 5 7 4" xfId="2882"/>
    <cellStyle name="40% - Accent1 5 7 4 2" xfId="2883"/>
    <cellStyle name="40% - Accent1 5 7 5" xfId="2884"/>
    <cellStyle name="40% - Accent1 5 8" xfId="2885"/>
    <cellStyle name="40% - Accent1 5 8 2" xfId="2886"/>
    <cellStyle name="40% - Accent1 5 8 2 2" xfId="2887"/>
    <cellStyle name="40% - Accent1 5 8 2 2 2" xfId="2888"/>
    <cellStyle name="40% - Accent1 5 8 2 3" xfId="2889"/>
    <cellStyle name="40% - Accent1 5 8 2 3 2" xfId="2890"/>
    <cellStyle name="40% - Accent1 5 8 2 4" xfId="2891"/>
    <cellStyle name="40% - Accent1 5 8 3" xfId="2892"/>
    <cellStyle name="40% - Accent1 5 8 3 2" xfId="2893"/>
    <cellStyle name="40% - Accent1 5 8 4" xfId="2894"/>
    <cellStyle name="40% - Accent1 5 8 4 2" xfId="2895"/>
    <cellStyle name="40% - Accent1 5 8 5" xfId="2896"/>
    <cellStyle name="40% - Accent1 5 9" xfId="2897"/>
    <cellStyle name="40% - Accent1 5 9 2" xfId="2898"/>
    <cellStyle name="40% - Accent1 5 9 2 2" xfId="2899"/>
    <cellStyle name="40% - Accent1 5 9 2 2 2" xfId="2900"/>
    <cellStyle name="40% - Accent1 5 9 2 3" xfId="2901"/>
    <cellStyle name="40% - Accent1 5 9 2 3 2" xfId="2902"/>
    <cellStyle name="40% - Accent1 5 9 2 4" xfId="2903"/>
    <cellStyle name="40% - Accent1 5 9 3" xfId="2904"/>
    <cellStyle name="40% - Accent1 5 9 3 2" xfId="2905"/>
    <cellStyle name="40% - Accent1 5 9 4" xfId="2906"/>
    <cellStyle name="40% - Accent1 5 9 4 2" xfId="2907"/>
    <cellStyle name="40% - Accent1 5 9 5" xfId="2908"/>
    <cellStyle name="40% - Accent2 2" xfId="2909"/>
    <cellStyle name="40% - Accent2 3" xfId="2910"/>
    <cellStyle name="40% - Accent2 4" xfId="2911"/>
    <cellStyle name="40% - Accent2 5" xfId="2912"/>
    <cellStyle name="40% - Accent2 5 10" xfId="2913"/>
    <cellStyle name="40% - Accent2 5 10 2" xfId="2914"/>
    <cellStyle name="40% - Accent2 5 10 2 2" xfId="2915"/>
    <cellStyle name="40% - Accent2 5 10 2 2 2" xfId="2916"/>
    <cellStyle name="40% - Accent2 5 10 2 3" xfId="2917"/>
    <cellStyle name="40% - Accent2 5 10 2 3 2" xfId="2918"/>
    <cellStyle name="40% - Accent2 5 10 2 4" xfId="2919"/>
    <cellStyle name="40% - Accent2 5 10 3" xfId="2920"/>
    <cellStyle name="40% - Accent2 5 10 3 2" xfId="2921"/>
    <cellStyle name="40% - Accent2 5 10 4" xfId="2922"/>
    <cellStyle name="40% - Accent2 5 10 4 2" xfId="2923"/>
    <cellStyle name="40% - Accent2 5 10 5" xfId="2924"/>
    <cellStyle name="40% - Accent2 5 11" xfId="2925"/>
    <cellStyle name="40% - Accent2 5 11 2" xfId="2926"/>
    <cellStyle name="40% - Accent2 5 11 2 2" xfId="2927"/>
    <cellStyle name="40% - Accent2 5 11 2 2 2" xfId="2928"/>
    <cellStyle name="40% - Accent2 5 11 2 3" xfId="2929"/>
    <cellStyle name="40% - Accent2 5 11 2 3 2" xfId="2930"/>
    <cellStyle name="40% - Accent2 5 11 2 4" xfId="2931"/>
    <cellStyle name="40% - Accent2 5 11 3" xfId="2932"/>
    <cellStyle name="40% - Accent2 5 11 3 2" xfId="2933"/>
    <cellStyle name="40% - Accent2 5 11 4" xfId="2934"/>
    <cellStyle name="40% - Accent2 5 11 4 2" xfId="2935"/>
    <cellStyle name="40% - Accent2 5 11 5" xfId="2936"/>
    <cellStyle name="40% - Accent2 5 12" xfId="2937"/>
    <cellStyle name="40% - Accent2 5 12 2" xfId="2938"/>
    <cellStyle name="40% - Accent2 5 12 2 2" xfId="2939"/>
    <cellStyle name="40% - Accent2 5 12 2 2 2" xfId="2940"/>
    <cellStyle name="40% - Accent2 5 12 2 3" xfId="2941"/>
    <cellStyle name="40% - Accent2 5 12 2 3 2" xfId="2942"/>
    <cellStyle name="40% - Accent2 5 12 2 4" xfId="2943"/>
    <cellStyle name="40% - Accent2 5 12 3" xfId="2944"/>
    <cellStyle name="40% - Accent2 5 12 3 2" xfId="2945"/>
    <cellStyle name="40% - Accent2 5 12 4" xfId="2946"/>
    <cellStyle name="40% - Accent2 5 12 4 2" xfId="2947"/>
    <cellStyle name="40% - Accent2 5 12 5" xfId="2948"/>
    <cellStyle name="40% - Accent2 5 13" xfId="2949"/>
    <cellStyle name="40% - Accent2 5 13 2" xfId="2950"/>
    <cellStyle name="40% - Accent2 5 13 2 2" xfId="2951"/>
    <cellStyle name="40% - Accent2 5 13 2 2 2" xfId="2952"/>
    <cellStyle name="40% - Accent2 5 13 2 3" xfId="2953"/>
    <cellStyle name="40% - Accent2 5 13 2 3 2" xfId="2954"/>
    <cellStyle name="40% - Accent2 5 13 2 4" xfId="2955"/>
    <cellStyle name="40% - Accent2 5 13 3" xfId="2956"/>
    <cellStyle name="40% - Accent2 5 13 3 2" xfId="2957"/>
    <cellStyle name="40% - Accent2 5 13 4" xfId="2958"/>
    <cellStyle name="40% - Accent2 5 13 4 2" xfId="2959"/>
    <cellStyle name="40% - Accent2 5 13 5" xfId="2960"/>
    <cellStyle name="40% - Accent2 5 14" xfId="2961"/>
    <cellStyle name="40% - Accent2 5 14 2" xfId="2962"/>
    <cellStyle name="40% - Accent2 5 14 2 2" xfId="2963"/>
    <cellStyle name="40% - Accent2 5 14 2 2 2" xfId="2964"/>
    <cellStyle name="40% - Accent2 5 14 2 3" xfId="2965"/>
    <cellStyle name="40% - Accent2 5 14 2 3 2" xfId="2966"/>
    <cellStyle name="40% - Accent2 5 14 2 4" xfId="2967"/>
    <cellStyle name="40% - Accent2 5 14 3" xfId="2968"/>
    <cellStyle name="40% - Accent2 5 14 3 2" xfId="2969"/>
    <cellStyle name="40% - Accent2 5 14 4" xfId="2970"/>
    <cellStyle name="40% - Accent2 5 14 4 2" xfId="2971"/>
    <cellStyle name="40% - Accent2 5 14 5" xfId="2972"/>
    <cellStyle name="40% - Accent2 5 15" xfId="2973"/>
    <cellStyle name="40% - Accent2 5 15 2" xfId="2974"/>
    <cellStyle name="40% - Accent2 5 15 2 2" xfId="2975"/>
    <cellStyle name="40% - Accent2 5 15 2 2 2" xfId="2976"/>
    <cellStyle name="40% - Accent2 5 15 2 3" xfId="2977"/>
    <cellStyle name="40% - Accent2 5 15 2 3 2" xfId="2978"/>
    <cellStyle name="40% - Accent2 5 15 2 4" xfId="2979"/>
    <cellStyle name="40% - Accent2 5 15 3" xfId="2980"/>
    <cellStyle name="40% - Accent2 5 15 3 2" xfId="2981"/>
    <cellStyle name="40% - Accent2 5 15 4" xfId="2982"/>
    <cellStyle name="40% - Accent2 5 15 4 2" xfId="2983"/>
    <cellStyle name="40% - Accent2 5 15 5" xfId="2984"/>
    <cellStyle name="40% - Accent2 5 16" xfId="2985"/>
    <cellStyle name="40% - Accent2 5 16 2" xfId="2986"/>
    <cellStyle name="40% - Accent2 5 16 2 2" xfId="2987"/>
    <cellStyle name="40% - Accent2 5 16 2 2 2" xfId="2988"/>
    <cellStyle name="40% - Accent2 5 16 2 3" xfId="2989"/>
    <cellStyle name="40% - Accent2 5 16 2 3 2" xfId="2990"/>
    <cellStyle name="40% - Accent2 5 16 2 4" xfId="2991"/>
    <cellStyle name="40% - Accent2 5 16 3" xfId="2992"/>
    <cellStyle name="40% - Accent2 5 16 3 2" xfId="2993"/>
    <cellStyle name="40% - Accent2 5 16 4" xfId="2994"/>
    <cellStyle name="40% - Accent2 5 16 4 2" xfId="2995"/>
    <cellStyle name="40% - Accent2 5 16 5" xfId="2996"/>
    <cellStyle name="40% - Accent2 5 17" xfId="2997"/>
    <cellStyle name="40% - Accent2 5 17 2" xfId="2998"/>
    <cellStyle name="40% - Accent2 5 17 2 2" xfId="2999"/>
    <cellStyle name="40% - Accent2 5 17 2 2 2" xfId="3000"/>
    <cellStyle name="40% - Accent2 5 17 2 3" xfId="3001"/>
    <cellStyle name="40% - Accent2 5 17 2 3 2" xfId="3002"/>
    <cellStyle name="40% - Accent2 5 17 2 4" xfId="3003"/>
    <cellStyle name="40% - Accent2 5 17 3" xfId="3004"/>
    <cellStyle name="40% - Accent2 5 17 3 2" xfId="3005"/>
    <cellStyle name="40% - Accent2 5 17 4" xfId="3006"/>
    <cellStyle name="40% - Accent2 5 17 4 2" xfId="3007"/>
    <cellStyle name="40% - Accent2 5 17 5" xfId="3008"/>
    <cellStyle name="40% - Accent2 5 18" xfId="3009"/>
    <cellStyle name="40% - Accent2 5 18 2" xfId="3010"/>
    <cellStyle name="40% - Accent2 5 18 2 2" xfId="3011"/>
    <cellStyle name="40% - Accent2 5 18 2 2 2" xfId="3012"/>
    <cellStyle name="40% - Accent2 5 18 2 3" xfId="3013"/>
    <cellStyle name="40% - Accent2 5 18 2 3 2" xfId="3014"/>
    <cellStyle name="40% - Accent2 5 18 2 4" xfId="3015"/>
    <cellStyle name="40% - Accent2 5 18 3" xfId="3016"/>
    <cellStyle name="40% - Accent2 5 18 3 2" xfId="3017"/>
    <cellStyle name="40% - Accent2 5 18 4" xfId="3018"/>
    <cellStyle name="40% - Accent2 5 18 4 2" xfId="3019"/>
    <cellStyle name="40% - Accent2 5 18 5" xfId="3020"/>
    <cellStyle name="40% - Accent2 5 19" xfId="3021"/>
    <cellStyle name="40% - Accent2 5 19 2" xfId="3022"/>
    <cellStyle name="40% - Accent2 5 19 2 2" xfId="3023"/>
    <cellStyle name="40% - Accent2 5 19 3" xfId="3024"/>
    <cellStyle name="40% - Accent2 5 19 3 2" xfId="3025"/>
    <cellStyle name="40% - Accent2 5 19 4" xfId="3026"/>
    <cellStyle name="40% - Accent2 5 2" xfId="3027"/>
    <cellStyle name="40% - Accent2 5 2 10" xfId="3028"/>
    <cellStyle name="40% - Accent2 5 2 10 2" xfId="3029"/>
    <cellStyle name="40% - Accent2 5 2 10 2 2" xfId="3030"/>
    <cellStyle name="40% - Accent2 5 2 10 2 2 2" xfId="3031"/>
    <cellStyle name="40% - Accent2 5 2 10 2 3" xfId="3032"/>
    <cellStyle name="40% - Accent2 5 2 10 2 3 2" xfId="3033"/>
    <cellStyle name="40% - Accent2 5 2 10 2 4" xfId="3034"/>
    <cellStyle name="40% - Accent2 5 2 10 3" xfId="3035"/>
    <cellStyle name="40% - Accent2 5 2 10 3 2" xfId="3036"/>
    <cellStyle name="40% - Accent2 5 2 10 4" xfId="3037"/>
    <cellStyle name="40% - Accent2 5 2 10 4 2" xfId="3038"/>
    <cellStyle name="40% - Accent2 5 2 10 5" xfId="3039"/>
    <cellStyle name="40% - Accent2 5 2 11" xfId="3040"/>
    <cellStyle name="40% - Accent2 5 2 11 2" xfId="3041"/>
    <cellStyle name="40% - Accent2 5 2 11 2 2" xfId="3042"/>
    <cellStyle name="40% - Accent2 5 2 11 2 2 2" xfId="3043"/>
    <cellStyle name="40% - Accent2 5 2 11 2 3" xfId="3044"/>
    <cellStyle name="40% - Accent2 5 2 11 2 3 2" xfId="3045"/>
    <cellStyle name="40% - Accent2 5 2 11 2 4" xfId="3046"/>
    <cellStyle name="40% - Accent2 5 2 11 3" xfId="3047"/>
    <cellStyle name="40% - Accent2 5 2 11 3 2" xfId="3048"/>
    <cellStyle name="40% - Accent2 5 2 11 4" xfId="3049"/>
    <cellStyle name="40% - Accent2 5 2 11 4 2" xfId="3050"/>
    <cellStyle name="40% - Accent2 5 2 11 5" xfId="3051"/>
    <cellStyle name="40% - Accent2 5 2 12" xfId="3052"/>
    <cellStyle name="40% - Accent2 5 2 12 2" xfId="3053"/>
    <cellStyle name="40% - Accent2 5 2 12 2 2" xfId="3054"/>
    <cellStyle name="40% - Accent2 5 2 12 2 2 2" xfId="3055"/>
    <cellStyle name="40% - Accent2 5 2 12 2 3" xfId="3056"/>
    <cellStyle name="40% - Accent2 5 2 12 2 3 2" xfId="3057"/>
    <cellStyle name="40% - Accent2 5 2 12 2 4" xfId="3058"/>
    <cellStyle name="40% - Accent2 5 2 12 3" xfId="3059"/>
    <cellStyle name="40% - Accent2 5 2 12 3 2" xfId="3060"/>
    <cellStyle name="40% - Accent2 5 2 12 4" xfId="3061"/>
    <cellStyle name="40% - Accent2 5 2 12 4 2" xfId="3062"/>
    <cellStyle name="40% - Accent2 5 2 12 5" xfId="3063"/>
    <cellStyle name="40% - Accent2 5 2 13" xfId="3064"/>
    <cellStyle name="40% - Accent2 5 2 13 2" xfId="3065"/>
    <cellStyle name="40% - Accent2 5 2 13 2 2" xfId="3066"/>
    <cellStyle name="40% - Accent2 5 2 13 2 2 2" xfId="3067"/>
    <cellStyle name="40% - Accent2 5 2 13 2 3" xfId="3068"/>
    <cellStyle name="40% - Accent2 5 2 13 2 3 2" xfId="3069"/>
    <cellStyle name="40% - Accent2 5 2 13 2 4" xfId="3070"/>
    <cellStyle name="40% - Accent2 5 2 13 3" xfId="3071"/>
    <cellStyle name="40% - Accent2 5 2 13 3 2" xfId="3072"/>
    <cellStyle name="40% - Accent2 5 2 13 4" xfId="3073"/>
    <cellStyle name="40% - Accent2 5 2 13 4 2" xfId="3074"/>
    <cellStyle name="40% - Accent2 5 2 13 5" xfId="3075"/>
    <cellStyle name="40% - Accent2 5 2 14" xfId="3076"/>
    <cellStyle name="40% - Accent2 5 2 14 2" xfId="3077"/>
    <cellStyle name="40% - Accent2 5 2 14 2 2" xfId="3078"/>
    <cellStyle name="40% - Accent2 5 2 14 2 2 2" xfId="3079"/>
    <cellStyle name="40% - Accent2 5 2 14 2 3" xfId="3080"/>
    <cellStyle name="40% - Accent2 5 2 14 2 3 2" xfId="3081"/>
    <cellStyle name="40% - Accent2 5 2 14 2 4" xfId="3082"/>
    <cellStyle name="40% - Accent2 5 2 14 3" xfId="3083"/>
    <cellStyle name="40% - Accent2 5 2 14 3 2" xfId="3084"/>
    <cellStyle name="40% - Accent2 5 2 14 4" xfId="3085"/>
    <cellStyle name="40% - Accent2 5 2 14 4 2" xfId="3086"/>
    <cellStyle name="40% - Accent2 5 2 14 5" xfId="3087"/>
    <cellStyle name="40% - Accent2 5 2 15" xfId="3088"/>
    <cellStyle name="40% - Accent2 5 2 15 2" xfId="3089"/>
    <cellStyle name="40% - Accent2 5 2 15 2 2" xfId="3090"/>
    <cellStyle name="40% - Accent2 5 2 15 2 2 2" xfId="3091"/>
    <cellStyle name="40% - Accent2 5 2 15 2 3" xfId="3092"/>
    <cellStyle name="40% - Accent2 5 2 15 2 3 2" xfId="3093"/>
    <cellStyle name="40% - Accent2 5 2 15 2 4" xfId="3094"/>
    <cellStyle name="40% - Accent2 5 2 15 3" xfId="3095"/>
    <cellStyle name="40% - Accent2 5 2 15 3 2" xfId="3096"/>
    <cellStyle name="40% - Accent2 5 2 15 4" xfId="3097"/>
    <cellStyle name="40% - Accent2 5 2 15 4 2" xfId="3098"/>
    <cellStyle name="40% - Accent2 5 2 15 5" xfId="3099"/>
    <cellStyle name="40% - Accent2 5 2 16" xfId="3100"/>
    <cellStyle name="40% - Accent2 5 2 16 2" xfId="3101"/>
    <cellStyle name="40% - Accent2 5 2 16 2 2" xfId="3102"/>
    <cellStyle name="40% - Accent2 5 2 16 2 2 2" xfId="3103"/>
    <cellStyle name="40% - Accent2 5 2 16 2 3" xfId="3104"/>
    <cellStyle name="40% - Accent2 5 2 16 2 3 2" xfId="3105"/>
    <cellStyle name="40% - Accent2 5 2 16 2 4" xfId="3106"/>
    <cellStyle name="40% - Accent2 5 2 16 3" xfId="3107"/>
    <cellStyle name="40% - Accent2 5 2 16 3 2" xfId="3108"/>
    <cellStyle name="40% - Accent2 5 2 16 4" xfId="3109"/>
    <cellStyle name="40% - Accent2 5 2 16 4 2" xfId="3110"/>
    <cellStyle name="40% - Accent2 5 2 16 5" xfId="3111"/>
    <cellStyle name="40% - Accent2 5 2 17" xfId="3112"/>
    <cellStyle name="40% - Accent2 5 2 17 2" xfId="3113"/>
    <cellStyle name="40% - Accent2 5 2 17 2 2" xfId="3114"/>
    <cellStyle name="40% - Accent2 5 2 17 2 2 2" xfId="3115"/>
    <cellStyle name="40% - Accent2 5 2 17 2 3" xfId="3116"/>
    <cellStyle name="40% - Accent2 5 2 17 2 3 2" xfId="3117"/>
    <cellStyle name="40% - Accent2 5 2 17 2 4" xfId="3118"/>
    <cellStyle name="40% - Accent2 5 2 17 3" xfId="3119"/>
    <cellStyle name="40% - Accent2 5 2 17 3 2" xfId="3120"/>
    <cellStyle name="40% - Accent2 5 2 17 4" xfId="3121"/>
    <cellStyle name="40% - Accent2 5 2 17 4 2" xfId="3122"/>
    <cellStyle name="40% - Accent2 5 2 17 5" xfId="3123"/>
    <cellStyle name="40% - Accent2 5 2 18" xfId="3124"/>
    <cellStyle name="40% - Accent2 5 2 18 2" xfId="3125"/>
    <cellStyle name="40% - Accent2 5 2 18 2 2" xfId="3126"/>
    <cellStyle name="40% - Accent2 5 2 18 3" xfId="3127"/>
    <cellStyle name="40% - Accent2 5 2 18 3 2" xfId="3128"/>
    <cellStyle name="40% - Accent2 5 2 18 4" xfId="3129"/>
    <cellStyle name="40% - Accent2 5 2 19" xfId="3130"/>
    <cellStyle name="40% - Accent2 5 2 19 2" xfId="3131"/>
    <cellStyle name="40% - Accent2 5 2 2" xfId="3132"/>
    <cellStyle name="40% - Accent2 5 2 2 2" xfId="3133"/>
    <cellStyle name="40% - Accent2 5 2 2 2 2" xfId="3134"/>
    <cellStyle name="40% - Accent2 5 2 2 2 2 2" xfId="3135"/>
    <cellStyle name="40% - Accent2 5 2 2 2 3" xfId="3136"/>
    <cellStyle name="40% - Accent2 5 2 2 2 3 2" xfId="3137"/>
    <cellStyle name="40% - Accent2 5 2 2 2 4" xfId="3138"/>
    <cellStyle name="40% - Accent2 5 2 2 3" xfId="3139"/>
    <cellStyle name="40% - Accent2 5 2 2 3 2" xfId="3140"/>
    <cellStyle name="40% - Accent2 5 2 2 4" xfId="3141"/>
    <cellStyle name="40% - Accent2 5 2 2 4 2" xfId="3142"/>
    <cellStyle name="40% - Accent2 5 2 2 5" xfId="3143"/>
    <cellStyle name="40% - Accent2 5 2 20" xfId="3144"/>
    <cellStyle name="40% - Accent2 5 2 20 2" xfId="3145"/>
    <cellStyle name="40% - Accent2 5 2 21" xfId="3146"/>
    <cellStyle name="40% - Accent2 5 2 21 2" xfId="3147"/>
    <cellStyle name="40% - Accent2 5 2 22" xfId="3148"/>
    <cellStyle name="40% - Accent2 5 2 3" xfId="3149"/>
    <cellStyle name="40% - Accent2 5 2 3 2" xfId="3150"/>
    <cellStyle name="40% - Accent2 5 2 3 2 2" xfId="3151"/>
    <cellStyle name="40% - Accent2 5 2 3 2 2 2" xfId="3152"/>
    <cellStyle name="40% - Accent2 5 2 3 2 3" xfId="3153"/>
    <cellStyle name="40% - Accent2 5 2 3 2 3 2" xfId="3154"/>
    <cellStyle name="40% - Accent2 5 2 3 2 4" xfId="3155"/>
    <cellStyle name="40% - Accent2 5 2 3 3" xfId="3156"/>
    <cellStyle name="40% - Accent2 5 2 3 3 2" xfId="3157"/>
    <cellStyle name="40% - Accent2 5 2 3 4" xfId="3158"/>
    <cellStyle name="40% - Accent2 5 2 3 4 2" xfId="3159"/>
    <cellStyle name="40% - Accent2 5 2 3 5" xfId="3160"/>
    <cellStyle name="40% - Accent2 5 2 4" xfId="3161"/>
    <cellStyle name="40% - Accent2 5 2 4 2" xfId="3162"/>
    <cellStyle name="40% - Accent2 5 2 4 2 2" xfId="3163"/>
    <cellStyle name="40% - Accent2 5 2 4 2 2 2" xfId="3164"/>
    <cellStyle name="40% - Accent2 5 2 4 2 3" xfId="3165"/>
    <cellStyle name="40% - Accent2 5 2 4 2 3 2" xfId="3166"/>
    <cellStyle name="40% - Accent2 5 2 4 2 4" xfId="3167"/>
    <cellStyle name="40% - Accent2 5 2 4 3" xfId="3168"/>
    <cellStyle name="40% - Accent2 5 2 4 3 2" xfId="3169"/>
    <cellStyle name="40% - Accent2 5 2 4 4" xfId="3170"/>
    <cellStyle name="40% - Accent2 5 2 4 4 2" xfId="3171"/>
    <cellStyle name="40% - Accent2 5 2 4 5" xfId="3172"/>
    <cellStyle name="40% - Accent2 5 2 5" xfId="3173"/>
    <cellStyle name="40% - Accent2 5 2 5 2" xfId="3174"/>
    <cellStyle name="40% - Accent2 5 2 5 2 2" xfId="3175"/>
    <cellStyle name="40% - Accent2 5 2 5 2 2 2" xfId="3176"/>
    <cellStyle name="40% - Accent2 5 2 5 2 3" xfId="3177"/>
    <cellStyle name="40% - Accent2 5 2 5 2 3 2" xfId="3178"/>
    <cellStyle name="40% - Accent2 5 2 5 2 4" xfId="3179"/>
    <cellStyle name="40% - Accent2 5 2 5 3" xfId="3180"/>
    <cellStyle name="40% - Accent2 5 2 5 3 2" xfId="3181"/>
    <cellStyle name="40% - Accent2 5 2 5 4" xfId="3182"/>
    <cellStyle name="40% - Accent2 5 2 5 4 2" xfId="3183"/>
    <cellStyle name="40% - Accent2 5 2 5 5" xfId="3184"/>
    <cellStyle name="40% - Accent2 5 2 6" xfId="3185"/>
    <cellStyle name="40% - Accent2 5 2 6 2" xfId="3186"/>
    <cellStyle name="40% - Accent2 5 2 6 2 2" xfId="3187"/>
    <cellStyle name="40% - Accent2 5 2 6 2 2 2" xfId="3188"/>
    <cellStyle name="40% - Accent2 5 2 6 2 3" xfId="3189"/>
    <cellStyle name="40% - Accent2 5 2 6 2 3 2" xfId="3190"/>
    <cellStyle name="40% - Accent2 5 2 6 2 4" xfId="3191"/>
    <cellStyle name="40% - Accent2 5 2 6 3" xfId="3192"/>
    <cellStyle name="40% - Accent2 5 2 6 3 2" xfId="3193"/>
    <cellStyle name="40% - Accent2 5 2 6 4" xfId="3194"/>
    <cellStyle name="40% - Accent2 5 2 6 4 2" xfId="3195"/>
    <cellStyle name="40% - Accent2 5 2 6 5" xfId="3196"/>
    <cellStyle name="40% - Accent2 5 2 7" xfId="3197"/>
    <cellStyle name="40% - Accent2 5 2 7 2" xfId="3198"/>
    <cellStyle name="40% - Accent2 5 2 7 2 2" xfId="3199"/>
    <cellStyle name="40% - Accent2 5 2 7 2 2 2" xfId="3200"/>
    <cellStyle name="40% - Accent2 5 2 7 2 3" xfId="3201"/>
    <cellStyle name="40% - Accent2 5 2 7 2 3 2" xfId="3202"/>
    <cellStyle name="40% - Accent2 5 2 7 2 4" xfId="3203"/>
    <cellStyle name="40% - Accent2 5 2 7 3" xfId="3204"/>
    <cellStyle name="40% - Accent2 5 2 7 3 2" xfId="3205"/>
    <cellStyle name="40% - Accent2 5 2 7 4" xfId="3206"/>
    <cellStyle name="40% - Accent2 5 2 7 4 2" xfId="3207"/>
    <cellStyle name="40% - Accent2 5 2 7 5" xfId="3208"/>
    <cellStyle name="40% - Accent2 5 2 8" xfId="3209"/>
    <cellStyle name="40% - Accent2 5 2 8 2" xfId="3210"/>
    <cellStyle name="40% - Accent2 5 2 8 2 2" xfId="3211"/>
    <cellStyle name="40% - Accent2 5 2 8 2 2 2" xfId="3212"/>
    <cellStyle name="40% - Accent2 5 2 8 2 3" xfId="3213"/>
    <cellStyle name="40% - Accent2 5 2 8 2 3 2" xfId="3214"/>
    <cellStyle name="40% - Accent2 5 2 8 2 4" xfId="3215"/>
    <cellStyle name="40% - Accent2 5 2 8 3" xfId="3216"/>
    <cellStyle name="40% - Accent2 5 2 8 3 2" xfId="3217"/>
    <cellStyle name="40% - Accent2 5 2 8 4" xfId="3218"/>
    <cellStyle name="40% - Accent2 5 2 8 4 2" xfId="3219"/>
    <cellStyle name="40% - Accent2 5 2 8 5" xfId="3220"/>
    <cellStyle name="40% - Accent2 5 2 9" xfId="3221"/>
    <cellStyle name="40% - Accent2 5 2 9 2" xfId="3222"/>
    <cellStyle name="40% - Accent2 5 2 9 2 2" xfId="3223"/>
    <cellStyle name="40% - Accent2 5 2 9 2 2 2" xfId="3224"/>
    <cellStyle name="40% - Accent2 5 2 9 2 3" xfId="3225"/>
    <cellStyle name="40% - Accent2 5 2 9 2 3 2" xfId="3226"/>
    <cellStyle name="40% - Accent2 5 2 9 2 4" xfId="3227"/>
    <cellStyle name="40% - Accent2 5 2 9 3" xfId="3228"/>
    <cellStyle name="40% - Accent2 5 2 9 3 2" xfId="3229"/>
    <cellStyle name="40% - Accent2 5 2 9 4" xfId="3230"/>
    <cellStyle name="40% - Accent2 5 2 9 4 2" xfId="3231"/>
    <cellStyle name="40% - Accent2 5 2 9 5" xfId="3232"/>
    <cellStyle name="40% - Accent2 5 20" xfId="3233"/>
    <cellStyle name="40% - Accent2 5 20 2" xfId="3234"/>
    <cellStyle name="40% - Accent2 5 21" xfId="3235"/>
    <cellStyle name="40% - Accent2 5 21 2" xfId="3236"/>
    <cellStyle name="40% - Accent2 5 22" xfId="3237"/>
    <cellStyle name="40% - Accent2 5 22 2" xfId="3238"/>
    <cellStyle name="40% - Accent2 5 23" xfId="3239"/>
    <cellStyle name="40% - Accent2 5 3" xfId="3240"/>
    <cellStyle name="40% - Accent2 5 3 2" xfId="3241"/>
    <cellStyle name="40% - Accent2 5 3 2 2" xfId="3242"/>
    <cellStyle name="40% - Accent2 5 3 2 2 2" xfId="3243"/>
    <cellStyle name="40% - Accent2 5 3 2 3" xfId="3244"/>
    <cellStyle name="40% - Accent2 5 3 2 3 2" xfId="3245"/>
    <cellStyle name="40% - Accent2 5 3 2 4" xfId="3246"/>
    <cellStyle name="40% - Accent2 5 3 3" xfId="3247"/>
    <cellStyle name="40% - Accent2 5 3 3 2" xfId="3248"/>
    <cellStyle name="40% - Accent2 5 3 4" xfId="3249"/>
    <cellStyle name="40% - Accent2 5 3 4 2" xfId="3250"/>
    <cellStyle name="40% - Accent2 5 3 5" xfId="3251"/>
    <cellStyle name="40% - Accent2 5 4" xfId="3252"/>
    <cellStyle name="40% - Accent2 5 4 2" xfId="3253"/>
    <cellStyle name="40% - Accent2 5 4 2 2" xfId="3254"/>
    <cellStyle name="40% - Accent2 5 4 2 2 2" xfId="3255"/>
    <cellStyle name="40% - Accent2 5 4 2 3" xfId="3256"/>
    <cellStyle name="40% - Accent2 5 4 2 3 2" xfId="3257"/>
    <cellStyle name="40% - Accent2 5 4 2 4" xfId="3258"/>
    <cellStyle name="40% - Accent2 5 4 3" xfId="3259"/>
    <cellStyle name="40% - Accent2 5 4 3 2" xfId="3260"/>
    <cellStyle name="40% - Accent2 5 4 4" xfId="3261"/>
    <cellStyle name="40% - Accent2 5 4 4 2" xfId="3262"/>
    <cellStyle name="40% - Accent2 5 4 5" xfId="3263"/>
    <cellStyle name="40% - Accent2 5 5" xfId="3264"/>
    <cellStyle name="40% - Accent2 5 5 2" xfId="3265"/>
    <cellStyle name="40% - Accent2 5 5 2 2" xfId="3266"/>
    <cellStyle name="40% - Accent2 5 5 2 2 2" xfId="3267"/>
    <cellStyle name="40% - Accent2 5 5 2 3" xfId="3268"/>
    <cellStyle name="40% - Accent2 5 5 2 3 2" xfId="3269"/>
    <cellStyle name="40% - Accent2 5 5 2 4" xfId="3270"/>
    <cellStyle name="40% - Accent2 5 5 3" xfId="3271"/>
    <cellStyle name="40% - Accent2 5 5 3 2" xfId="3272"/>
    <cellStyle name="40% - Accent2 5 5 4" xfId="3273"/>
    <cellStyle name="40% - Accent2 5 5 4 2" xfId="3274"/>
    <cellStyle name="40% - Accent2 5 5 5" xfId="3275"/>
    <cellStyle name="40% - Accent2 5 6" xfId="3276"/>
    <cellStyle name="40% - Accent2 5 6 2" xfId="3277"/>
    <cellStyle name="40% - Accent2 5 6 2 2" xfId="3278"/>
    <cellStyle name="40% - Accent2 5 6 2 2 2" xfId="3279"/>
    <cellStyle name="40% - Accent2 5 6 2 3" xfId="3280"/>
    <cellStyle name="40% - Accent2 5 6 2 3 2" xfId="3281"/>
    <cellStyle name="40% - Accent2 5 6 2 4" xfId="3282"/>
    <cellStyle name="40% - Accent2 5 6 3" xfId="3283"/>
    <cellStyle name="40% - Accent2 5 6 3 2" xfId="3284"/>
    <cellStyle name="40% - Accent2 5 6 4" xfId="3285"/>
    <cellStyle name="40% - Accent2 5 6 4 2" xfId="3286"/>
    <cellStyle name="40% - Accent2 5 6 5" xfId="3287"/>
    <cellStyle name="40% - Accent2 5 7" xfId="3288"/>
    <cellStyle name="40% - Accent2 5 7 2" xfId="3289"/>
    <cellStyle name="40% - Accent2 5 7 2 2" xfId="3290"/>
    <cellStyle name="40% - Accent2 5 7 2 2 2" xfId="3291"/>
    <cellStyle name="40% - Accent2 5 7 2 3" xfId="3292"/>
    <cellStyle name="40% - Accent2 5 7 2 3 2" xfId="3293"/>
    <cellStyle name="40% - Accent2 5 7 2 4" xfId="3294"/>
    <cellStyle name="40% - Accent2 5 7 3" xfId="3295"/>
    <cellStyle name="40% - Accent2 5 7 3 2" xfId="3296"/>
    <cellStyle name="40% - Accent2 5 7 4" xfId="3297"/>
    <cellStyle name="40% - Accent2 5 7 4 2" xfId="3298"/>
    <cellStyle name="40% - Accent2 5 7 5" xfId="3299"/>
    <cellStyle name="40% - Accent2 5 8" xfId="3300"/>
    <cellStyle name="40% - Accent2 5 8 2" xfId="3301"/>
    <cellStyle name="40% - Accent2 5 8 2 2" xfId="3302"/>
    <cellStyle name="40% - Accent2 5 8 2 2 2" xfId="3303"/>
    <cellStyle name="40% - Accent2 5 8 2 3" xfId="3304"/>
    <cellStyle name="40% - Accent2 5 8 2 3 2" xfId="3305"/>
    <cellStyle name="40% - Accent2 5 8 2 4" xfId="3306"/>
    <cellStyle name="40% - Accent2 5 8 3" xfId="3307"/>
    <cellStyle name="40% - Accent2 5 8 3 2" xfId="3308"/>
    <cellStyle name="40% - Accent2 5 8 4" xfId="3309"/>
    <cellStyle name="40% - Accent2 5 8 4 2" xfId="3310"/>
    <cellStyle name="40% - Accent2 5 8 5" xfId="3311"/>
    <cellStyle name="40% - Accent2 5 9" xfId="3312"/>
    <cellStyle name="40% - Accent2 5 9 2" xfId="3313"/>
    <cellStyle name="40% - Accent2 5 9 2 2" xfId="3314"/>
    <cellStyle name="40% - Accent2 5 9 2 2 2" xfId="3315"/>
    <cellStyle name="40% - Accent2 5 9 2 3" xfId="3316"/>
    <cellStyle name="40% - Accent2 5 9 2 3 2" xfId="3317"/>
    <cellStyle name="40% - Accent2 5 9 2 4" xfId="3318"/>
    <cellStyle name="40% - Accent2 5 9 3" xfId="3319"/>
    <cellStyle name="40% - Accent2 5 9 3 2" xfId="3320"/>
    <cellStyle name="40% - Accent2 5 9 4" xfId="3321"/>
    <cellStyle name="40% - Accent2 5 9 4 2" xfId="3322"/>
    <cellStyle name="40% - Accent2 5 9 5" xfId="3323"/>
    <cellStyle name="40% - Accent3 2" xfId="3324"/>
    <cellStyle name="40% - Accent3 3" xfId="3325"/>
    <cellStyle name="40% - Accent3 4" xfId="3326"/>
    <cellStyle name="40% - Accent3 5" xfId="3327"/>
    <cellStyle name="40% - Accent3 5 10" xfId="3328"/>
    <cellStyle name="40% - Accent3 5 10 2" xfId="3329"/>
    <cellStyle name="40% - Accent3 5 10 2 2" xfId="3330"/>
    <cellStyle name="40% - Accent3 5 10 2 2 2" xfId="3331"/>
    <cellStyle name="40% - Accent3 5 10 2 3" xfId="3332"/>
    <cellStyle name="40% - Accent3 5 10 2 3 2" xfId="3333"/>
    <cellStyle name="40% - Accent3 5 10 2 4" xfId="3334"/>
    <cellStyle name="40% - Accent3 5 10 3" xfId="3335"/>
    <cellStyle name="40% - Accent3 5 10 3 2" xfId="3336"/>
    <cellStyle name="40% - Accent3 5 10 4" xfId="3337"/>
    <cellStyle name="40% - Accent3 5 10 4 2" xfId="3338"/>
    <cellStyle name="40% - Accent3 5 10 5" xfId="3339"/>
    <cellStyle name="40% - Accent3 5 11" xfId="3340"/>
    <cellStyle name="40% - Accent3 5 11 2" xfId="3341"/>
    <cellStyle name="40% - Accent3 5 11 2 2" xfId="3342"/>
    <cellStyle name="40% - Accent3 5 11 2 2 2" xfId="3343"/>
    <cellStyle name="40% - Accent3 5 11 2 3" xfId="3344"/>
    <cellStyle name="40% - Accent3 5 11 2 3 2" xfId="3345"/>
    <cellStyle name="40% - Accent3 5 11 2 4" xfId="3346"/>
    <cellStyle name="40% - Accent3 5 11 3" xfId="3347"/>
    <cellStyle name="40% - Accent3 5 11 3 2" xfId="3348"/>
    <cellStyle name="40% - Accent3 5 11 4" xfId="3349"/>
    <cellStyle name="40% - Accent3 5 11 4 2" xfId="3350"/>
    <cellStyle name="40% - Accent3 5 11 5" xfId="3351"/>
    <cellStyle name="40% - Accent3 5 12" xfId="3352"/>
    <cellStyle name="40% - Accent3 5 12 2" xfId="3353"/>
    <cellStyle name="40% - Accent3 5 12 2 2" xfId="3354"/>
    <cellStyle name="40% - Accent3 5 12 2 2 2" xfId="3355"/>
    <cellStyle name="40% - Accent3 5 12 2 3" xfId="3356"/>
    <cellStyle name="40% - Accent3 5 12 2 3 2" xfId="3357"/>
    <cellStyle name="40% - Accent3 5 12 2 4" xfId="3358"/>
    <cellStyle name="40% - Accent3 5 12 3" xfId="3359"/>
    <cellStyle name="40% - Accent3 5 12 3 2" xfId="3360"/>
    <cellStyle name="40% - Accent3 5 12 4" xfId="3361"/>
    <cellStyle name="40% - Accent3 5 12 4 2" xfId="3362"/>
    <cellStyle name="40% - Accent3 5 12 5" xfId="3363"/>
    <cellStyle name="40% - Accent3 5 13" xfId="3364"/>
    <cellStyle name="40% - Accent3 5 13 2" xfId="3365"/>
    <cellStyle name="40% - Accent3 5 13 2 2" xfId="3366"/>
    <cellStyle name="40% - Accent3 5 13 2 2 2" xfId="3367"/>
    <cellStyle name="40% - Accent3 5 13 2 3" xfId="3368"/>
    <cellStyle name="40% - Accent3 5 13 2 3 2" xfId="3369"/>
    <cellStyle name="40% - Accent3 5 13 2 4" xfId="3370"/>
    <cellStyle name="40% - Accent3 5 13 3" xfId="3371"/>
    <cellStyle name="40% - Accent3 5 13 3 2" xfId="3372"/>
    <cellStyle name="40% - Accent3 5 13 4" xfId="3373"/>
    <cellStyle name="40% - Accent3 5 13 4 2" xfId="3374"/>
    <cellStyle name="40% - Accent3 5 13 5" xfId="3375"/>
    <cellStyle name="40% - Accent3 5 14" xfId="3376"/>
    <cellStyle name="40% - Accent3 5 14 2" xfId="3377"/>
    <cellStyle name="40% - Accent3 5 14 2 2" xfId="3378"/>
    <cellStyle name="40% - Accent3 5 14 2 2 2" xfId="3379"/>
    <cellStyle name="40% - Accent3 5 14 2 3" xfId="3380"/>
    <cellStyle name="40% - Accent3 5 14 2 3 2" xfId="3381"/>
    <cellStyle name="40% - Accent3 5 14 2 4" xfId="3382"/>
    <cellStyle name="40% - Accent3 5 14 3" xfId="3383"/>
    <cellStyle name="40% - Accent3 5 14 3 2" xfId="3384"/>
    <cellStyle name="40% - Accent3 5 14 4" xfId="3385"/>
    <cellStyle name="40% - Accent3 5 14 4 2" xfId="3386"/>
    <cellStyle name="40% - Accent3 5 14 5" xfId="3387"/>
    <cellStyle name="40% - Accent3 5 15" xfId="3388"/>
    <cellStyle name="40% - Accent3 5 15 2" xfId="3389"/>
    <cellStyle name="40% - Accent3 5 15 2 2" xfId="3390"/>
    <cellStyle name="40% - Accent3 5 15 2 2 2" xfId="3391"/>
    <cellStyle name="40% - Accent3 5 15 2 3" xfId="3392"/>
    <cellStyle name="40% - Accent3 5 15 2 3 2" xfId="3393"/>
    <cellStyle name="40% - Accent3 5 15 2 4" xfId="3394"/>
    <cellStyle name="40% - Accent3 5 15 3" xfId="3395"/>
    <cellStyle name="40% - Accent3 5 15 3 2" xfId="3396"/>
    <cellStyle name="40% - Accent3 5 15 4" xfId="3397"/>
    <cellStyle name="40% - Accent3 5 15 4 2" xfId="3398"/>
    <cellStyle name="40% - Accent3 5 15 5" xfId="3399"/>
    <cellStyle name="40% - Accent3 5 16" xfId="3400"/>
    <cellStyle name="40% - Accent3 5 16 2" xfId="3401"/>
    <cellStyle name="40% - Accent3 5 16 2 2" xfId="3402"/>
    <cellStyle name="40% - Accent3 5 16 2 2 2" xfId="3403"/>
    <cellStyle name="40% - Accent3 5 16 2 3" xfId="3404"/>
    <cellStyle name="40% - Accent3 5 16 2 3 2" xfId="3405"/>
    <cellStyle name="40% - Accent3 5 16 2 4" xfId="3406"/>
    <cellStyle name="40% - Accent3 5 16 3" xfId="3407"/>
    <cellStyle name="40% - Accent3 5 16 3 2" xfId="3408"/>
    <cellStyle name="40% - Accent3 5 16 4" xfId="3409"/>
    <cellStyle name="40% - Accent3 5 16 4 2" xfId="3410"/>
    <cellStyle name="40% - Accent3 5 16 5" xfId="3411"/>
    <cellStyle name="40% - Accent3 5 17" xfId="3412"/>
    <cellStyle name="40% - Accent3 5 17 2" xfId="3413"/>
    <cellStyle name="40% - Accent3 5 17 2 2" xfId="3414"/>
    <cellStyle name="40% - Accent3 5 17 2 2 2" xfId="3415"/>
    <cellStyle name="40% - Accent3 5 17 2 3" xfId="3416"/>
    <cellStyle name="40% - Accent3 5 17 2 3 2" xfId="3417"/>
    <cellStyle name="40% - Accent3 5 17 2 4" xfId="3418"/>
    <cellStyle name="40% - Accent3 5 17 3" xfId="3419"/>
    <cellStyle name="40% - Accent3 5 17 3 2" xfId="3420"/>
    <cellStyle name="40% - Accent3 5 17 4" xfId="3421"/>
    <cellStyle name="40% - Accent3 5 17 4 2" xfId="3422"/>
    <cellStyle name="40% - Accent3 5 17 5" xfId="3423"/>
    <cellStyle name="40% - Accent3 5 18" xfId="3424"/>
    <cellStyle name="40% - Accent3 5 18 2" xfId="3425"/>
    <cellStyle name="40% - Accent3 5 18 2 2" xfId="3426"/>
    <cellStyle name="40% - Accent3 5 18 2 2 2" xfId="3427"/>
    <cellStyle name="40% - Accent3 5 18 2 3" xfId="3428"/>
    <cellStyle name="40% - Accent3 5 18 2 3 2" xfId="3429"/>
    <cellStyle name="40% - Accent3 5 18 2 4" xfId="3430"/>
    <cellStyle name="40% - Accent3 5 18 3" xfId="3431"/>
    <cellStyle name="40% - Accent3 5 18 3 2" xfId="3432"/>
    <cellStyle name="40% - Accent3 5 18 4" xfId="3433"/>
    <cellStyle name="40% - Accent3 5 18 4 2" xfId="3434"/>
    <cellStyle name="40% - Accent3 5 18 5" xfId="3435"/>
    <cellStyle name="40% - Accent3 5 19" xfId="3436"/>
    <cellStyle name="40% - Accent3 5 19 2" xfId="3437"/>
    <cellStyle name="40% - Accent3 5 19 2 2" xfId="3438"/>
    <cellStyle name="40% - Accent3 5 19 3" xfId="3439"/>
    <cellStyle name="40% - Accent3 5 19 3 2" xfId="3440"/>
    <cellStyle name="40% - Accent3 5 19 4" xfId="3441"/>
    <cellStyle name="40% - Accent3 5 2" xfId="3442"/>
    <cellStyle name="40% - Accent3 5 2 10" xfId="3443"/>
    <cellStyle name="40% - Accent3 5 2 10 2" xfId="3444"/>
    <cellStyle name="40% - Accent3 5 2 10 2 2" xfId="3445"/>
    <cellStyle name="40% - Accent3 5 2 10 2 2 2" xfId="3446"/>
    <cellStyle name="40% - Accent3 5 2 10 2 3" xfId="3447"/>
    <cellStyle name="40% - Accent3 5 2 10 2 3 2" xfId="3448"/>
    <cellStyle name="40% - Accent3 5 2 10 2 4" xfId="3449"/>
    <cellStyle name="40% - Accent3 5 2 10 3" xfId="3450"/>
    <cellStyle name="40% - Accent3 5 2 10 3 2" xfId="3451"/>
    <cellStyle name="40% - Accent3 5 2 10 4" xfId="3452"/>
    <cellStyle name="40% - Accent3 5 2 10 4 2" xfId="3453"/>
    <cellStyle name="40% - Accent3 5 2 10 5" xfId="3454"/>
    <cellStyle name="40% - Accent3 5 2 11" xfId="3455"/>
    <cellStyle name="40% - Accent3 5 2 11 2" xfId="3456"/>
    <cellStyle name="40% - Accent3 5 2 11 2 2" xfId="3457"/>
    <cellStyle name="40% - Accent3 5 2 11 2 2 2" xfId="3458"/>
    <cellStyle name="40% - Accent3 5 2 11 2 3" xfId="3459"/>
    <cellStyle name="40% - Accent3 5 2 11 2 3 2" xfId="3460"/>
    <cellStyle name="40% - Accent3 5 2 11 2 4" xfId="3461"/>
    <cellStyle name="40% - Accent3 5 2 11 3" xfId="3462"/>
    <cellStyle name="40% - Accent3 5 2 11 3 2" xfId="3463"/>
    <cellStyle name="40% - Accent3 5 2 11 4" xfId="3464"/>
    <cellStyle name="40% - Accent3 5 2 11 4 2" xfId="3465"/>
    <cellStyle name="40% - Accent3 5 2 11 5" xfId="3466"/>
    <cellStyle name="40% - Accent3 5 2 12" xfId="3467"/>
    <cellStyle name="40% - Accent3 5 2 12 2" xfId="3468"/>
    <cellStyle name="40% - Accent3 5 2 12 2 2" xfId="3469"/>
    <cellStyle name="40% - Accent3 5 2 12 2 2 2" xfId="3470"/>
    <cellStyle name="40% - Accent3 5 2 12 2 3" xfId="3471"/>
    <cellStyle name="40% - Accent3 5 2 12 2 3 2" xfId="3472"/>
    <cellStyle name="40% - Accent3 5 2 12 2 4" xfId="3473"/>
    <cellStyle name="40% - Accent3 5 2 12 3" xfId="3474"/>
    <cellStyle name="40% - Accent3 5 2 12 3 2" xfId="3475"/>
    <cellStyle name="40% - Accent3 5 2 12 4" xfId="3476"/>
    <cellStyle name="40% - Accent3 5 2 12 4 2" xfId="3477"/>
    <cellStyle name="40% - Accent3 5 2 12 5" xfId="3478"/>
    <cellStyle name="40% - Accent3 5 2 13" xfId="3479"/>
    <cellStyle name="40% - Accent3 5 2 13 2" xfId="3480"/>
    <cellStyle name="40% - Accent3 5 2 13 2 2" xfId="3481"/>
    <cellStyle name="40% - Accent3 5 2 13 2 2 2" xfId="3482"/>
    <cellStyle name="40% - Accent3 5 2 13 2 3" xfId="3483"/>
    <cellStyle name="40% - Accent3 5 2 13 2 3 2" xfId="3484"/>
    <cellStyle name="40% - Accent3 5 2 13 2 4" xfId="3485"/>
    <cellStyle name="40% - Accent3 5 2 13 3" xfId="3486"/>
    <cellStyle name="40% - Accent3 5 2 13 3 2" xfId="3487"/>
    <cellStyle name="40% - Accent3 5 2 13 4" xfId="3488"/>
    <cellStyle name="40% - Accent3 5 2 13 4 2" xfId="3489"/>
    <cellStyle name="40% - Accent3 5 2 13 5" xfId="3490"/>
    <cellStyle name="40% - Accent3 5 2 14" xfId="3491"/>
    <cellStyle name="40% - Accent3 5 2 14 2" xfId="3492"/>
    <cellStyle name="40% - Accent3 5 2 14 2 2" xfId="3493"/>
    <cellStyle name="40% - Accent3 5 2 14 2 2 2" xfId="3494"/>
    <cellStyle name="40% - Accent3 5 2 14 2 3" xfId="3495"/>
    <cellStyle name="40% - Accent3 5 2 14 2 3 2" xfId="3496"/>
    <cellStyle name="40% - Accent3 5 2 14 2 4" xfId="3497"/>
    <cellStyle name="40% - Accent3 5 2 14 3" xfId="3498"/>
    <cellStyle name="40% - Accent3 5 2 14 3 2" xfId="3499"/>
    <cellStyle name="40% - Accent3 5 2 14 4" xfId="3500"/>
    <cellStyle name="40% - Accent3 5 2 14 4 2" xfId="3501"/>
    <cellStyle name="40% - Accent3 5 2 14 5" xfId="3502"/>
    <cellStyle name="40% - Accent3 5 2 15" xfId="3503"/>
    <cellStyle name="40% - Accent3 5 2 15 2" xfId="3504"/>
    <cellStyle name="40% - Accent3 5 2 15 2 2" xfId="3505"/>
    <cellStyle name="40% - Accent3 5 2 15 2 2 2" xfId="3506"/>
    <cellStyle name="40% - Accent3 5 2 15 2 3" xfId="3507"/>
    <cellStyle name="40% - Accent3 5 2 15 2 3 2" xfId="3508"/>
    <cellStyle name="40% - Accent3 5 2 15 2 4" xfId="3509"/>
    <cellStyle name="40% - Accent3 5 2 15 3" xfId="3510"/>
    <cellStyle name="40% - Accent3 5 2 15 3 2" xfId="3511"/>
    <cellStyle name="40% - Accent3 5 2 15 4" xfId="3512"/>
    <cellStyle name="40% - Accent3 5 2 15 4 2" xfId="3513"/>
    <cellStyle name="40% - Accent3 5 2 15 5" xfId="3514"/>
    <cellStyle name="40% - Accent3 5 2 16" xfId="3515"/>
    <cellStyle name="40% - Accent3 5 2 16 2" xfId="3516"/>
    <cellStyle name="40% - Accent3 5 2 16 2 2" xfId="3517"/>
    <cellStyle name="40% - Accent3 5 2 16 2 2 2" xfId="3518"/>
    <cellStyle name="40% - Accent3 5 2 16 2 3" xfId="3519"/>
    <cellStyle name="40% - Accent3 5 2 16 2 3 2" xfId="3520"/>
    <cellStyle name="40% - Accent3 5 2 16 2 4" xfId="3521"/>
    <cellStyle name="40% - Accent3 5 2 16 3" xfId="3522"/>
    <cellStyle name="40% - Accent3 5 2 16 3 2" xfId="3523"/>
    <cellStyle name="40% - Accent3 5 2 16 4" xfId="3524"/>
    <cellStyle name="40% - Accent3 5 2 16 4 2" xfId="3525"/>
    <cellStyle name="40% - Accent3 5 2 16 5" xfId="3526"/>
    <cellStyle name="40% - Accent3 5 2 17" xfId="3527"/>
    <cellStyle name="40% - Accent3 5 2 17 2" xfId="3528"/>
    <cellStyle name="40% - Accent3 5 2 17 2 2" xfId="3529"/>
    <cellStyle name="40% - Accent3 5 2 17 2 2 2" xfId="3530"/>
    <cellStyle name="40% - Accent3 5 2 17 2 3" xfId="3531"/>
    <cellStyle name="40% - Accent3 5 2 17 2 3 2" xfId="3532"/>
    <cellStyle name="40% - Accent3 5 2 17 2 4" xfId="3533"/>
    <cellStyle name="40% - Accent3 5 2 17 3" xfId="3534"/>
    <cellStyle name="40% - Accent3 5 2 17 3 2" xfId="3535"/>
    <cellStyle name="40% - Accent3 5 2 17 4" xfId="3536"/>
    <cellStyle name="40% - Accent3 5 2 17 4 2" xfId="3537"/>
    <cellStyle name="40% - Accent3 5 2 17 5" xfId="3538"/>
    <cellStyle name="40% - Accent3 5 2 18" xfId="3539"/>
    <cellStyle name="40% - Accent3 5 2 18 2" xfId="3540"/>
    <cellStyle name="40% - Accent3 5 2 18 2 2" xfId="3541"/>
    <cellStyle name="40% - Accent3 5 2 18 3" xfId="3542"/>
    <cellStyle name="40% - Accent3 5 2 18 3 2" xfId="3543"/>
    <cellStyle name="40% - Accent3 5 2 18 4" xfId="3544"/>
    <cellStyle name="40% - Accent3 5 2 19" xfId="3545"/>
    <cellStyle name="40% - Accent3 5 2 19 2" xfId="3546"/>
    <cellStyle name="40% - Accent3 5 2 2" xfId="3547"/>
    <cellStyle name="40% - Accent3 5 2 2 2" xfId="3548"/>
    <cellStyle name="40% - Accent3 5 2 2 2 2" xfId="3549"/>
    <cellStyle name="40% - Accent3 5 2 2 2 2 2" xfId="3550"/>
    <cellStyle name="40% - Accent3 5 2 2 2 3" xfId="3551"/>
    <cellStyle name="40% - Accent3 5 2 2 2 3 2" xfId="3552"/>
    <cellStyle name="40% - Accent3 5 2 2 2 4" xfId="3553"/>
    <cellStyle name="40% - Accent3 5 2 2 3" xfId="3554"/>
    <cellStyle name="40% - Accent3 5 2 2 3 2" xfId="3555"/>
    <cellStyle name="40% - Accent3 5 2 2 4" xfId="3556"/>
    <cellStyle name="40% - Accent3 5 2 2 4 2" xfId="3557"/>
    <cellStyle name="40% - Accent3 5 2 2 5" xfId="3558"/>
    <cellStyle name="40% - Accent3 5 2 20" xfId="3559"/>
    <cellStyle name="40% - Accent3 5 2 20 2" xfId="3560"/>
    <cellStyle name="40% - Accent3 5 2 21" xfId="3561"/>
    <cellStyle name="40% - Accent3 5 2 21 2" xfId="3562"/>
    <cellStyle name="40% - Accent3 5 2 22" xfId="3563"/>
    <cellStyle name="40% - Accent3 5 2 3" xfId="3564"/>
    <cellStyle name="40% - Accent3 5 2 3 2" xfId="3565"/>
    <cellStyle name="40% - Accent3 5 2 3 2 2" xfId="3566"/>
    <cellStyle name="40% - Accent3 5 2 3 2 2 2" xfId="3567"/>
    <cellStyle name="40% - Accent3 5 2 3 2 3" xfId="3568"/>
    <cellStyle name="40% - Accent3 5 2 3 2 3 2" xfId="3569"/>
    <cellStyle name="40% - Accent3 5 2 3 2 4" xfId="3570"/>
    <cellStyle name="40% - Accent3 5 2 3 3" xfId="3571"/>
    <cellStyle name="40% - Accent3 5 2 3 3 2" xfId="3572"/>
    <cellStyle name="40% - Accent3 5 2 3 4" xfId="3573"/>
    <cellStyle name="40% - Accent3 5 2 3 4 2" xfId="3574"/>
    <cellStyle name="40% - Accent3 5 2 3 5" xfId="3575"/>
    <cellStyle name="40% - Accent3 5 2 4" xfId="3576"/>
    <cellStyle name="40% - Accent3 5 2 4 2" xfId="3577"/>
    <cellStyle name="40% - Accent3 5 2 4 2 2" xfId="3578"/>
    <cellStyle name="40% - Accent3 5 2 4 2 2 2" xfId="3579"/>
    <cellStyle name="40% - Accent3 5 2 4 2 3" xfId="3580"/>
    <cellStyle name="40% - Accent3 5 2 4 2 3 2" xfId="3581"/>
    <cellStyle name="40% - Accent3 5 2 4 2 4" xfId="3582"/>
    <cellStyle name="40% - Accent3 5 2 4 3" xfId="3583"/>
    <cellStyle name="40% - Accent3 5 2 4 3 2" xfId="3584"/>
    <cellStyle name="40% - Accent3 5 2 4 4" xfId="3585"/>
    <cellStyle name="40% - Accent3 5 2 4 4 2" xfId="3586"/>
    <cellStyle name="40% - Accent3 5 2 4 5" xfId="3587"/>
    <cellStyle name="40% - Accent3 5 2 5" xfId="3588"/>
    <cellStyle name="40% - Accent3 5 2 5 2" xfId="3589"/>
    <cellStyle name="40% - Accent3 5 2 5 2 2" xfId="3590"/>
    <cellStyle name="40% - Accent3 5 2 5 2 2 2" xfId="3591"/>
    <cellStyle name="40% - Accent3 5 2 5 2 3" xfId="3592"/>
    <cellStyle name="40% - Accent3 5 2 5 2 3 2" xfId="3593"/>
    <cellStyle name="40% - Accent3 5 2 5 2 4" xfId="3594"/>
    <cellStyle name="40% - Accent3 5 2 5 3" xfId="3595"/>
    <cellStyle name="40% - Accent3 5 2 5 3 2" xfId="3596"/>
    <cellStyle name="40% - Accent3 5 2 5 4" xfId="3597"/>
    <cellStyle name="40% - Accent3 5 2 5 4 2" xfId="3598"/>
    <cellStyle name="40% - Accent3 5 2 5 5" xfId="3599"/>
    <cellStyle name="40% - Accent3 5 2 6" xfId="3600"/>
    <cellStyle name="40% - Accent3 5 2 6 2" xfId="3601"/>
    <cellStyle name="40% - Accent3 5 2 6 2 2" xfId="3602"/>
    <cellStyle name="40% - Accent3 5 2 6 2 2 2" xfId="3603"/>
    <cellStyle name="40% - Accent3 5 2 6 2 3" xfId="3604"/>
    <cellStyle name="40% - Accent3 5 2 6 2 3 2" xfId="3605"/>
    <cellStyle name="40% - Accent3 5 2 6 2 4" xfId="3606"/>
    <cellStyle name="40% - Accent3 5 2 6 3" xfId="3607"/>
    <cellStyle name="40% - Accent3 5 2 6 3 2" xfId="3608"/>
    <cellStyle name="40% - Accent3 5 2 6 4" xfId="3609"/>
    <cellStyle name="40% - Accent3 5 2 6 4 2" xfId="3610"/>
    <cellStyle name="40% - Accent3 5 2 6 5" xfId="3611"/>
    <cellStyle name="40% - Accent3 5 2 7" xfId="3612"/>
    <cellStyle name="40% - Accent3 5 2 7 2" xfId="3613"/>
    <cellStyle name="40% - Accent3 5 2 7 2 2" xfId="3614"/>
    <cellStyle name="40% - Accent3 5 2 7 2 2 2" xfId="3615"/>
    <cellStyle name="40% - Accent3 5 2 7 2 3" xfId="3616"/>
    <cellStyle name="40% - Accent3 5 2 7 2 3 2" xfId="3617"/>
    <cellStyle name="40% - Accent3 5 2 7 2 4" xfId="3618"/>
    <cellStyle name="40% - Accent3 5 2 7 3" xfId="3619"/>
    <cellStyle name="40% - Accent3 5 2 7 3 2" xfId="3620"/>
    <cellStyle name="40% - Accent3 5 2 7 4" xfId="3621"/>
    <cellStyle name="40% - Accent3 5 2 7 4 2" xfId="3622"/>
    <cellStyle name="40% - Accent3 5 2 7 5" xfId="3623"/>
    <cellStyle name="40% - Accent3 5 2 8" xfId="3624"/>
    <cellStyle name="40% - Accent3 5 2 8 2" xfId="3625"/>
    <cellStyle name="40% - Accent3 5 2 8 2 2" xfId="3626"/>
    <cellStyle name="40% - Accent3 5 2 8 2 2 2" xfId="3627"/>
    <cellStyle name="40% - Accent3 5 2 8 2 3" xfId="3628"/>
    <cellStyle name="40% - Accent3 5 2 8 2 3 2" xfId="3629"/>
    <cellStyle name="40% - Accent3 5 2 8 2 4" xfId="3630"/>
    <cellStyle name="40% - Accent3 5 2 8 3" xfId="3631"/>
    <cellStyle name="40% - Accent3 5 2 8 3 2" xfId="3632"/>
    <cellStyle name="40% - Accent3 5 2 8 4" xfId="3633"/>
    <cellStyle name="40% - Accent3 5 2 8 4 2" xfId="3634"/>
    <cellStyle name="40% - Accent3 5 2 8 5" xfId="3635"/>
    <cellStyle name="40% - Accent3 5 2 9" xfId="3636"/>
    <cellStyle name="40% - Accent3 5 2 9 2" xfId="3637"/>
    <cellStyle name="40% - Accent3 5 2 9 2 2" xfId="3638"/>
    <cellStyle name="40% - Accent3 5 2 9 2 2 2" xfId="3639"/>
    <cellStyle name="40% - Accent3 5 2 9 2 3" xfId="3640"/>
    <cellStyle name="40% - Accent3 5 2 9 2 3 2" xfId="3641"/>
    <cellStyle name="40% - Accent3 5 2 9 2 4" xfId="3642"/>
    <cellStyle name="40% - Accent3 5 2 9 3" xfId="3643"/>
    <cellStyle name="40% - Accent3 5 2 9 3 2" xfId="3644"/>
    <cellStyle name="40% - Accent3 5 2 9 4" xfId="3645"/>
    <cellStyle name="40% - Accent3 5 2 9 4 2" xfId="3646"/>
    <cellStyle name="40% - Accent3 5 2 9 5" xfId="3647"/>
    <cellStyle name="40% - Accent3 5 20" xfId="3648"/>
    <cellStyle name="40% - Accent3 5 20 2" xfId="3649"/>
    <cellStyle name="40% - Accent3 5 21" xfId="3650"/>
    <cellStyle name="40% - Accent3 5 21 2" xfId="3651"/>
    <cellStyle name="40% - Accent3 5 22" xfId="3652"/>
    <cellStyle name="40% - Accent3 5 22 2" xfId="3653"/>
    <cellStyle name="40% - Accent3 5 23" xfId="3654"/>
    <cellStyle name="40% - Accent3 5 3" xfId="3655"/>
    <cellStyle name="40% - Accent3 5 3 2" xfId="3656"/>
    <cellStyle name="40% - Accent3 5 3 2 2" xfId="3657"/>
    <cellStyle name="40% - Accent3 5 3 2 2 2" xfId="3658"/>
    <cellStyle name="40% - Accent3 5 3 2 3" xfId="3659"/>
    <cellStyle name="40% - Accent3 5 3 2 3 2" xfId="3660"/>
    <cellStyle name="40% - Accent3 5 3 2 4" xfId="3661"/>
    <cellStyle name="40% - Accent3 5 3 3" xfId="3662"/>
    <cellStyle name="40% - Accent3 5 3 3 2" xfId="3663"/>
    <cellStyle name="40% - Accent3 5 3 4" xfId="3664"/>
    <cellStyle name="40% - Accent3 5 3 4 2" xfId="3665"/>
    <cellStyle name="40% - Accent3 5 3 5" xfId="3666"/>
    <cellStyle name="40% - Accent3 5 4" xfId="3667"/>
    <cellStyle name="40% - Accent3 5 4 2" xfId="3668"/>
    <cellStyle name="40% - Accent3 5 4 2 2" xfId="3669"/>
    <cellStyle name="40% - Accent3 5 4 2 2 2" xfId="3670"/>
    <cellStyle name="40% - Accent3 5 4 2 3" xfId="3671"/>
    <cellStyle name="40% - Accent3 5 4 2 3 2" xfId="3672"/>
    <cellStyle name="40% - Accent3 5 4 2 4" xfId="3673"/>
    <cellStyle name="40% - Accent3 5 4 3" xfId="3674"/>
    <cellStyle name="40% - Accent3 5 4 3 2" xfId="3675"/>
    <cellStyle name="40% - Accent3 5 4 4" xfId="3676"/>
    <cellStyle name="40% - Accent3 5 4 4 2" xfId="3677"/>
    <cellStyle name="40% - Accent3 5 4 5" xfId="3678"/>
    <cellStyle name="40% - Accent3 5 5" xfId="3679"/>
    <cellStyle name="40% - Accent3 5 5 2" xfId="3680"/>
    <cellStyle name="40% - Accent3 5 5 2 2" xfId="3681"/>
    <cellStyle name="40% - Accent3 5 5 2 2 2" xfId="3682"/>
    <cellStyle name="40% - Accent3 5 5 2 3" xfId="3683"/>
    <cellStyle name="40% - Accent3 5 5 2 3 2" xfId="3684"/>
    <cellStyle name="40% - Accent3 5 5 2 4" xfId="3685"/>
    <cellStyle name="40% - Accent3 5 5 3" xfId="3686"/>
    <cellStyle name="40% - Accent3 5 5 3 2" xfId="3687"/>
    <cellStyle name="40% - Accent3 5 5 4" xfId="3688"/>
    <cellStyle name="40% - Accent3 5 5 4 2" xfId="3689"/>
    <cellStyle name="40% - Accent3 5 5 5" xfId="3690"/>
    <cellStyle name="40% - Accent3 5 6" xfId="3691"/>
    <cellStyle name="40% - Accent3 5 6 2" xfId="3692"/>
    <cellStyle name="40% - Accent3 5 6 2 2" xfId="3693"/>
    <cellStyle name="40% - Accent3 5 6 2 2 2" xfId="3694"/>
    <cellStyle name="40% - Accent3 5 6 2 3" xfId="3695"/>
    <cellStyle name="40% - Accent3 5 6 2 3 2" xfId="3696"/>
    <cellStyle name="40% - Accent3 5 6 2 4" xfId="3697"/>
    <cellStyle name="40% - Accent3 5 6 3" xfId="3698"/>
    <cellStyle name="40% - Accent3 5 6 3 2" xfId="3699"/>
    <cellStyle name="40% - Accent3 5 6 4" xfId="3700"/>
    <cellStyle name="40% - Accent3 5 6 4 2" xfId="3701"/>
    <cellStyle name="40% - Accent3 5 6 5" xfId="3702"/>
    <cellStyle name="40% - Accent3 5 7" xfId="3703"/>
    <cellStyle name="40% - Accent3 5 7 2" xfId="3704"/>
    <cellStyle name="40% - Accent3 5 7 2 2" xfId="3705"/>
    <cellStyle name="40% - Accent3 5 7 2 2 2" xfId="3706"/>
    <cellStyle name="40% - Accent3 5 7 2 3" xfId="3707"/>
    <cellStyle name="40% - Accent3 5 7 2 3 2" xfId="3708"/>
    <cellStyle name="40% - Accent3 5 7 2 4" xfId="3709"/>
    <cellStyle name="40% - Accent3 5 7 3" xfId="3710"/>
    <cellStyle name="40% - Accent3 5 7 3 2" xfId="3711"/>
    <cellStyle name="40% - Accent3 5 7 4" xfId="3712"/>
    <cellStyle name="40% - Accent3 5 7 4 2" xfId="3713"/>
    <cellStyle name="40% - Accent3 5 7 5" xfId="3714"/>
    <cellStyle name="40% - Accent3 5 8" xfId="3715"/>
    <cellStyle name="40% - Accent3 5 8 2" xfId="3716"/>
    <cellStyle name="40% - Accent3 5 8 2 2" xfId="3717"/>
    <cellStyle name="40% - Accent3 5 8 2 2 2" xfId="3718"/>
    <cellStyle name="40% - Accent3 5 8 2 3" xfId="3719"/>
    <cellStyle name="40% - Accent3 5 8 2 3 2" xfId="3720"/>
    <cellStyle name="40% - Accent3 5 8 2 4" xfId="3721"/>
    <cellStyle name="40% - Accent3 5 8 3" xfId="3722"/>
    <cellStyle name="40% - Accent3 5 8 3 2" xfId="3723"/>
    <cellStyle name="40% - Accent3 5 8 4" xfId="3724"/>
    <cellStyle name="40% - Accent3 5 8 4 2" xfId="3725"/>
    <cellStyle name="40% - Accent3 5 8 5" xfId="3726"/>
    <cellStyle name="40% - Accent3 5 9" xfId="3727"/>
    <cellStyle name="40% - Accent3 5 9 2" xfId="3728"/>
    <cellStyle name="40% - Accent3 5 9 2 2" xfId="3729"/>
    <cellStyle name="40% - Accent3 5 9 2 2 2" xfId="3730"/>
    <cellStyle name="40% - Accent3 5 9 2 3" xfId="3731"/>
    <cellStyle name="40% - Accent3 5 9 2 3 2" xfId="3732"/>
    <cellStyle name="40% - Accent3 5 9 2 4" xfId="3733"/>
    <cellStyle name="40% - Accent3 5 9 3" xfId="3734"/>
    <cellStyle name="40% - Accent3 5 9 3 2" xfId="3735"/>
    <cellStyle name="40% - Accent3 5 9 4" xfId="3736"/>
    <cellStyle name="40% - Accent3 5 9 4 2" xfId="3737"/>
    <cellStyle name="40% - Accent3 5 9 5" xfId="3738"/>
    <cellStyle name="40% - Accent4 2" xfId="3739"/>
    <cellStyle name="40% - Accent4 3" xfId="3740"/>
    <cellStyle name="40% - Accent4 4" xfId="3741"/>
    <cellStyle name="40% - Accent4 5" xfId="3742"/>
    <cellStyle name="40% - Accent4 5 10" xfId="3743"/>
    <cellStyle name="40% - Accent4 5 10 2" xfId="3744"/>
    <cellStyle name="40% - Accent4 5 10 2 2" xfId="3745"/>
    <cellStyle name="40% - Accent4 5 10 2 2 2" xfId="3746"/>
    <cellStyle name="40% - Accent4 5 10 2 3" xfId="3747"/>
    <cellStyle name="40% - Accent4 5 10 2 3 2" xfId="3748"/>
    <cellStyle name="40% - Accent4 5 10 2 4" xfId="3749"/>
    <cellStyle name="40% - Accent4 5 10 3" xfId="3750"/>
    <cellStyle name="40% - Accent4 5 10 3 2" xfId="3751"/>
    <cellStyle name="40% - Accent4 5 10 4" xfId="3752"/>
    <cellStyle name="40% - Accent4 5 10 4 2" xfId="3753"/>
    <cellStyle name="40% - Accent4 5 10 5" xfId="3754"/>
    <cellStyle name="40% - Accent4 5 11" xfId="3755"/>
    <cellStyle name="40% - Accent4 5 11 2" xfId="3756"/>
    <cellStyle name="40% - Accent4 5 11 2 2" xfId="3757"/>
    <cellStyle name="40% - Accent4 5 11 2 2 2" xfId="3758"/>
    <cellStyle name="40% - Accent4 5 11 2 3" xfId="3759"/>
    <cellStyle name="40% - Accent4 5 11 2 3 2" xfId="3760"/>
    <cellStyle name="40% - Accent4 5 11 2 4" xfId="3761"/>
    <cellStyle name="40% - Accent4 5 11 3" xfId="3762"/>
    <cellStyle name="40% - Accent4 5 11 3 2" xfId="3763"/>
    <cellStyle name="40% - Accent4 5 11 4" xfId="3764"/>
    <cellStyle name="40% - Accent4 5 11 4 2" xfId="3765"/>
    <cellStyle name="40% - Accent4 5 11 5" xfId="3766"/>
    <cellStyle name="40% - Accent4 5 12" xfId="3767"/>
    <cellStyle name="40% - Accent4 5 12 2" xfId="3768"/>
    <cellStyle name="40% - Accent4 5 12 2 2" xfId="3769"/>
    <cellStyle name="40% - Accent4 5 12 2 2 2" xfId="3770"/>
    <cellStyle name="40% - Accent4 5 12 2 3" xfId="3771"/>
    <cellStyle name="40% - Accent4 5 12 2 3 2" xfId="3772"/>
    <cellStyle name="40% - Accent4 5 12 2 4" xfId="3773"/>
    <cellStyle name="40% - Accent4 5 12 3" xfId="3774"/>
    <cellStyle name="40% - Accent4 5 12 3 2" xfId="3775"/>
    <cellStyle name="40% - Accent4 5 12 4" xfId="3776"/>
    <cellStyle name="40% - Accent4 5 12 4 2" xfId="3777"/>
    <cellStyle name="40% - Accent4 5 12 5" xfId="3778"/>
    <cellStyle name="40% - Accent4 5 13" xfId="3779"/>
    <cellStyle name="40% - Accent4 5 13 2" xfId="3780"/>
    <cellStyle name="40% - Accent4 5 13 2 2" xfId="3781"/>
    <cellStyle name="40% - Accent4 5 13 2 2 2" xfId="3782"/>
    <cellStyle name="40% - Accent4 5 13 2 3" xfId="3783"/>
    <cellStyle name="40% - Accent4 5 13 2 3 2" xfId="3784"/>
    <cellStyle name="40% - Accent4 5 13 2 4" xfId="3785"/>
    <cellStyle name="40% - Accent4 5 13 3" xfId="3786"/>
    <cellStyle name="40% - Accent4 5 13 3 2" xfId="3787"/>
    <cellStyle name="40% - Accent4 5 13 4" xfId="3788"/>
    <cellStyle name="40% - Accent4 5 13 4 2" xfId="3789"/>
    <cellStyle name="40% - Accent4 5 13 5" xfId="3790"/>
    <cellStyle name="40% - Accent4 5 14" xfId="3791"/>
    <cellStyle name="40% - Accent4 5 14 2" xfId="3792"/>
    <cellStyle name="40% - Accent4 5 14 2 2" xfId="3793"/>
    <cellStyle name="40% - Accent4 5 14 2 2 2" xfId="3794"/>
    <cellStyle name="40% - Accent4 5 14 2 3" xfId="3795"/>
    <cellStyle name="40% - Accent4 5 14 2 3 2" xfId="3796"/>
    <cellStyle name="40% - Accent4 5 14 2 4" xfId="3797"/>
    <cellStyle name="40% - Accent4 5 14 3" xfId="3798"/>
    <cellStyle name="40% - Accent4 5 14 3 2" xfId="3799"/>
    <cellStyle name="40% - Accent4 5 14 4" xfId="3800"/>
    <cellStyle name="40% - Accent4 5 14 4 2" xfId="3801"/>
    <cellStyle name="40% - Accent4 5 14 5" xfId="3802"/>
    <cellStyle name="40% - Accent4 5 15" xfId="3803"/>
    <cellStyle name="40% - Accent4 5 15 2" xfId="3804"/>
    <cellStyle name="40% - Accent4 5 15 2 2" xfId="3805"/>
    <cellStyle name="40% - Accent4 5 15 2 2 2" xfId="3806"/>
    <cellStyle name="40% - Accent4 5 15 2 3" xfId="3807"/>
    <cellStyle name="40% - Accent4 5 15 2 3 2" xfId="3808"/>
    <cellStyle name="40% - Accent4 5 15 2 4" xfId="3809"/>
    <cellStyle name="40% - Accent4 5 15 3" xfId="3810"/>
    <cellStyle name="40% - Accent4 5 15 3 2" xfId="3811"/>
    <cellStyle name="40% - Accent4 5 15 4" xfId="3812"/>
    <cellStyle name="40% - Accent4 5 15 4 2" xfId="3813"/>
    <cellStyle name="40% - Accent4 5 15 5" xfId="3814"/>
    <cellStyle name="40% - Accent4 5 16" xfId="3815"/>
    <cellStyle name="40% - Accent4 5 16 2" xfId="3816"/>
    <cellStyle name="40% - Accent4 5 16 2 2" xfId="3817"/>
    <cellStyle name="40% - Accent4 5 16 2 2 2" xfId="3818"/>
    <cellStyle name="40% - Accent4 5 16 2 3" xfId="3819"/>
    <cellStyle name="40% - Accent4 5 16 2 3 2" xfId="3820"/>
    <cellStyle name="40% - Accent4 5 16 2 4" xfId="3821"/>
    <cellStyle name="40% - Accent4 5 16 3" xfId="3822"/>
    <cellStyle name="40% - Accent4 5 16 3 2" xfId="3823"/>
    <cellStyle name="40% - Accent4 5 16 4" xfId="3824"/>
    <cellStyle name="40% - Accent4 5 16 4 2" xfId="3825"/>
    <cellStyle name="40% - Accent4 5 16 5" xfId="3826"/>
    <cellStyle name="40% - Accent4 5 17" xfId="3827"/>
    <cellStyle name="40% - Accent4 5 17 2" xfId="3828"/>
    <cellStyle name="40% - Accent4 5 17 2 2" xfId="3829"/>
    <cellStyle name="40% - Accent4 5 17 2 2 2" xfId="3830"/>
    <cellStyle name="40% - Accent4 5 17 2 3" xfId="3831"/>
    <cellStyle name="40% - Accent4 5 17 2 3 2" xfId="3832"/>
    <cellStyle name="40% - Accent4 5 17 2 4" xfId="3833"/>
    <cellStyle name="40% - Accent4 5 17 3" xfId="3834"/>
    <cellStyle name="40% - Accent4 5 17 3 2" xfId="3835"/>
    <cellStyle name="40% - Accent4 5 17 4" xfId="3836"/>
    <cellStyle name="40% - Accent4 5 17 4 2" xfId="3837"/>
    <cellStyle name="40% - Accent4 5 17 5" xfId="3838"/>
    <cellStyle name="40% - Accent4 5 18" xfId="3839"/>
    <cellStyle name="40% - Accent4 5 18 2" xfId="3840"/>
    <cellStyle name="40% - Accent4 5 18 2 2" xfId="3841"/>
    <cellStyle name="40% - Accent4 5 18 2 2 2" xfId="3842"/>
    <cellStyle name="40% - Accent4 5 18 2 3" xfId="3843"/>
    <cellStyle name="40% - Accent4 5 18 2 3 2" xfId="3844"/>
    <cellStyle name="40% - Accent4 5 18 2 4" xfId="3845"/>
    <cellStyle name="40% - Accent4 5 18 3" xfId="3846"/>
    <cellStyle name="40% - Accent4 5 18 3 2" xfId="3847"/>
    <cellStyle name="40% - Accent4 5 18 4" xfId="3848"/>
    <cellStyle name="40% - Accent4 5 18 4 2" xfId="3849"/>
    <cellStyle name="40% - Accent4 5 18 5" xfId="3850"/>
    <cellStyle name="40% - Accent4 5 19" xfId="3851"/>
    <cellStyle name="40% - Accent4 5 19 2" xfId="3852"/>
    <cellStyle name="40% - Accent4 5 19 2 2" xfId="3853"/>
    <cellStyle name="40% - Accent4 5 19 3" xfId="3854"/>
    <cellStyle name="40% - Accent4 5 19 3 2" xfId="3855"/>
    <cellStyle name="40% - Accent4 5 19 4" xfId="3856"/>
    <cellStyle name="40% - Accent4 5 2" xfId="3857"/>
    <cellStyle name="40% - Accent4 5 2 10" xfId="3858"/>
    <cellStyle name="40% - Accent4 5 2 10 2" xfId="3859"/>
    <cellStyle name="40% - Accent4 5 2 10 2 2" xfId="3860"/>
    <cellStyle name="40% - Accent4 5 2 10 2 2 2" xfId="3861"/>
    <cellStyle name="40% - Accent4 5 2 10 2 3" xfId="3862"/>
    <cellStyle name="40% - Accent4 5 2 10 2 3 2" xfId="3863"/>
    <cellStyle name="40% - Accent4 5 2 10 2 4" xfId="3864"/>
    <cellStyle name="40% - Accent4 5 2 10 3" xfId="3865"/>
    <cellStyle name="40% - Accent4 5 2 10 3 2" xfId="3866"/>
    <cellStyle name="40% - Accent4 5 2 10 4" xfId="3867"/>
    <cellStyle name="40% - Accent4 5 2 10 4 2" xfId="3868"/>
    <cellStyle name="40% - Accent4 5 2 10 5" xfId="3869"/>
    <cellStyle name="40% - Accent4 5 2 11" xfId="3870"/>
    <cellStyle name="40% - Accent4 5 2 11 2" xfId="3871"/>
    <cellStyle name="40% - Accent4 5 2 11 2 2" xfId="3872"/>
    <cellStyle name="40% - Accent4 5 2 11 2 2 2" xfId="3873"/>
    <cellStyle name="40% - Accent4 5 2 11 2 3" xfId="3874"/>
    <cellStyle name="40% - Accent4 5 2 11 2 3 2" xfId="3875"/>
    <cellStyle name="40% - Accent4 5 2 11 2 4" xfId="3876"/>
    <cellStyle name="40% - Accent4 5 2 11 3" xfId="3877"/>
    <cellStyle name="40% - Accent4 5 2 11 3 2" xfId="3878"/>
    <cellStyle name="40% - Accent4 5 2 11 4" xfId="3879"/>
    <cellStyle name="40% - Accent4 5 2 11 4 2" xfId="3880"/>
    <cellStyle name="40% - Accent4 5 2 11 5" xfId="3881"/>
    <cellStyle name="40% - Accent4 5 2 12" xfId="3882"/>
    <cellStyle name="40% - Accent4 5 2 12 2" xfId="3883"/>
    <cellStyle name="40% - Accent4 5 2 12 2 2" xfId="3884"/>
    <cellStyle name="40% - Accent4 5 2 12 2 2 2" xfId="3885"/>
    <cellStyle name="40% - Accent4 5 2 12 2 3" xfId="3886"/>
    <cellStyle name="40% - Accent4 5 2 12 2 3 2" xfId="3887"/>
    <cellStyle name="40% - Accent4 5 2 12 2 4" xfId="3888"/>
    <cellStyle name="40% - Accent4 5 2 12 3" xfId="3889"/>
    <cellStyle name="40% - Accent4 5 2 12 3 2" xfId="3890"/>
    <cellStyle name="40% - Accent4 5 2 12 4" xfId="3891"/>
    <cellStyle name="40% - Accent4 5 2 12 4 2" xfId="3892"/>
    <cellStyle name="40% - Accent4 5 2 12 5" xfId="3893"/>
    <cellStyle name="40% - Accent4 5 2 13" xfId="3894"/>
    <cellStyle name="40% - Accent4 5 2 13 2" xfId="3895"/>
    <cellStyle name="40% - Accent4 5 2 13 2 2" xfId="3896"/>
    <cellStyle name="40% - Accent4 5 2 13 2 2 2" xfId="3897"/>
    <cellStyle name="40% - Accent4 5 2 13 2 3" xfId="3898"/>
    <cellStyle name="40% - Accent4 5 2 13 2 3 2" xfId="3899"/>
    <cellStyle name="40% - Accent4 5 2 13 2 4" xfId="3900"/>
    <cellStyle name="40% - Accent4 5 2 13 3" xfId="3901"/>
    <cellStyle name="40% - Accent4 5 2 13 3 2" xfId="3902"/>
    <cellStyle name="40% - Accent4 5 2 13 4" xfId="3903"/>
    <cellStyle name="40% - Accent4 5 2 13 4 2" xfId="3904"/>
    <cellStyle name="40% - Accent4 5 2 13 5" xfId="3905"/>
    <cellStyle name="40% - Accent4 5 2 14" xfId="3906"/>
    <cellStyle name="40% - Accent4 5 2 14 2" xfId="3907"/>
    <cellStyle name="40% - Accent4 5 2 14 2 2" xfId="3908"/>
    <cellStyle name="40% - Accent4 5 2 14 2 2 2" xfId="3909"/>
    <cellStyle name="40% - Accent4 5 2 14 2 3" xfId="3910"/>
    <cellStyle name="40% - Accent4 5 2 14 2 3 2" xfId="3911"/>
    <cellStyle name="40% - Accent4 5 2 14 2 4" xfId="3912"/>
    <cellStyle name="40% - Accent4 5 2 14 3" xfId="3913"/>
    <cellStyle name="40% - Accent4 5 2 14 3 2" xfId="3914"/>
    <cellStyle name="40% - Accent4 5 2 14 4" xfId="3915"/>
    <cellStyle name="40% - Accent4 5 2 14 4 2" xfId="3916"/>
    <cellStyle name="40% - Accent4 5 2 14 5" xfId="3917"/>
    <cellStyle name="40% - Accent4 5 2 15" xfId="3918"/>
    <cellStyle name="40% - Accent4 5 2 15 2" xfId="3919"/>
    <cellStyle name="40% - Accent4 5 2 15 2 2" xfId="3920"/>
    <cellStyle name="40% - Accent4 5 2 15 2 2 2" xfId="3921"/>
    <cellStyle name="40% - Accent4 5 2 15 2 3" xfId="3922"/>
    <cellStyle name="40% - Accent4 5 2 15 2 3 2" xfId="3923"/>
    <cellStyle name="40% - Accent4 5 2 15 2 4" xfId="3924"/>
    <cellStyle name="40% - Accent4 5 2 15 3" xfId="3925"/>
    <cellStyle name="40% - Accent4 5 2 15 3 2" xfId="3926"/>
    <cellStyle name="40% - Accent4 5 2 15 4" xfId="3927"/>
    <cellStyle name="40% - Accent4 5 2 15 4 2" xfId="3928"/>
    <cellStyle name="40% - Accent4 5 2 15 5" xfId="3929"/>
    <cellStyle name="40% - Accent4 5 2 16" xfId="3930"/>
    <cellStyle name="40% - Accent4 5 2 16 2" xfId="3931"/>
    <cellStyle name="40% - Accent4 5 2 16 2 2" xfId="3932"/>
    <cellStyle name="40% - Accent4 5 2 16 2 2 2" xfId="3933"/>
    <cellStyle name="40% - Accent4 5 2 16 2 3" xfId="3934"/>
    <cellStyle name="40% - Accent4 5 2 16 2 3 2" xfId="3935"/>
    <cellStyle name="40% - Accent4 5 2 16 2 4" xfId="3936"/>
    <cellStyle name="40% - Accent4 5 2 16 3" xfId="3937"/>
    <cellStyle name="40% - Accent4 5 2 16 3 2" xfId="3938"/>
    <cellStyle name="40% - Accent4 5 2 16 4" xfId="3939"/>
    <cellStyle name="40% - Accent4 5 2 16 4 2" xfId="3940"/>
    <cellStyle name="40% - Accent4 5 2 16 5" xfId="3941"/>
    <cellStyle name="40% - Accent4 5 2 17" xfId="3942"/>
    <cellStyle name="40% - Accent4 5 2 17 2" xfId="3943"/>
    <cellStyle name="40% - Accent4 5 2 17 2 2" xfId="3944"/>
    <cellStyle name="40% - Accent4 5 2 17 2 2 2" xfId="3945"/>
    <cellStyle name="40% - Accent4 5 2 17 2 3" xfId="3946"/>
    <cellStyle name="40% - Accent4 5 2 17 2 3 2" xfId="3947"/>
    <cellStyle name="40% - Accent4 5 2 17 2 4" xfId="3948"/>
    <cellStyle name="40% - Accent4 5 2 17 3" xfId="3949"/>
    <cellStyle name="40% - Accent4 5 2 17 3 2" xfId="3950"/>
    <cellStyle name="40% - Accent4 5 2 17 4" xfId="3951"/>
    <cellStyle name="40% - Accent4 5 2 17 4 2" xfId="3952"/>
    <cellStyle name="40% - Accent4 5 2 17 5" xfId="3953"/>
    <cellStyle name="40% - Accent4 5 2 18" xfId="3954"/>
    <cellStyle name="40% - Accent4 5 2 18 2" xfId="3955"/>
    <cellStyle name="40% - Accent4 5 2 18 2 2" xfId="3956"/>
    <cellStyle name="40% - Accent4 5 2 18 3" xfId="3957"/>
    <cellStyle name="40% - Accent4 5 2 18 3 2" xfId="3958"/>
    <cellStyle name="40% - Accent4 5 2 18 4" xfId="3959"/>
    <cellStyle name="40% - Accent4 5 2 19" xfId="3960"/>
    <cellStyle name="40% - Accent4 5 2 19 2" xfId="3961"/>
    <cellStyle name="40% - Accent4 5 2 2" xfId="3962"/>
    <cellStyle name="40% - Accent4 5 2 2 2" xfId="3963"/>
    <cellStyle name="40% - Accent4 5 2 2 2 2" xfId="3964"/>
    <cellStyle name="40% - Accent4 5 2 2 2 2 2" xfId="3965"/>
    <cellStyle name="40% - Accent4 5 2 2 2 3" xfId="3966"/>
    <cellStyle name="40% - Accent4 5 2 2 2 3 2" xfId="3967"/>
    <cellStyle name="40% - Accent4 5 2 2 2 4" xfId="3968"/>
    <cellStyle name="40% - Accent4 5 2 2 3" xfId="3969"/>
    <cellStyle name="40% - Accent4 5 2 2 3 2" xfId="3970"/>
    <cellStyle name="40% - Accent4 5 2 2 4" xfId="3971"/>
    <cellStyle name="40% - Accent4 5 2 2 4 2" xfId="3972"/>
    <cellStyle name="40% - Accent4 5 2 2 5" xfId="3973"/>
    <cellStyle name="40% - Accent4 5 2 20" xfId="3974"/>
    <cellStyle name="40% - Accent4 5 2 20 2" xfId="3975"/>
    <cellStyle name="40% - Accent4 5 2 21" xfId="3976"/>
    <cellStyle name="40% - Accent4 5 2 21 2" xfId="3977"/>
    <cellStyle name="40% - Accent4 5 2 22" xfId="3978"/>
    <cellStyle name="40% - Accent4 5 2 3" xfId="3979"/>
    <cellStyle name="40% - Accent4 5 2 3 2" xfId="3980"/>
    <cellStyle name="40% - Accent4 5 2 3 2 2" xfId="3981"/>
    <cellStyle name="40% - Accent4 5 2 3 2 2 2" xfId="3982"/>
    <cellStyle name="40% - Accent4 5 2 3 2 3" xfId="3983"/>
    <cellStyle name="40% - Accent4 5 2 3 2 3 2" xfId="3984"/>
    <cellStyle name="40% - Accent4 5 2 3 2 4" xfId="3985"/>
    <cellStyle name="40% - Accent4 5 2 3 3" xfId="3986"/>
    <cellStyle name="40% - Accent4 5 2 3 3 2" xfId="3987"/>
    <cellStyle name="40% - Accent4 5 2 3 4" xfId="3988"/>
    <cellStyle name="40% - Accent4 5 2 3 4 2" xfId="3989"/>
    <cellStyle name="40% - Accent4 5 2 3 5" xfId="3990"/>
    <cellStyle name="40% - Accent4 5 2 4" xfId="3991"/>
    <cellStyle name="40% - Accent4 5 2 4 2" xfId="3992"/>
    <cellStyle name="40% - Accent4 5 2 4 2 2" xfId="3993"/>
    <cellStyle name="40% - Accent4 5 2 4 2 2 2" xfId="3994"/>
    <cellStyle name="40% - Accent4 5 2 4 2 3" xfId="3995"/>
    <cellStyle name="40% - Accent4 5 2 4 2 3 2" xfId="3996"/>
    <cellStyle name="40% - Accent4 5 2 4 2 4" xfId="3997"/>
    <cellStyle name="40% - Accent4 5 2 4 3" xfId="3998"/>
    <cellStyle name="40% - Accent4 5 2 4 3 2" xfId="3999"/>
    <cellStyle name="40% - Accent4 5 2 4 4" xfId="4000"/>
    <cellStyle name="40% - Accent4 5 2 4 4 2" xfId="4001"/>
    <cellStyle name="40% - Accent4 5 2 4 5" xfId="4002"/>
    <cellStyle name="40% - Accent4 5 2 5" xfId="4003"/>
    <cellStyle name="40% - Accent4 5 2 5 2" xfId="4004"/>
    <cellStyle name="40% - Accent4 5 2 5 2 2" xfId="4005"/>
    <cellStyle name="40% - Accent4 5 2 5 2 2 2" xfId="4006"/>
    <cellStyle name="40% - Accent4 5 2 5 2 3" xfId="4007"/>
    <cellStyle name="40% - Accent4 5 2 5 2 3 2" xfId="4008"/>
    <cellStyle name="40% - Accent4 5 2 5 2 4" xfId="4009"/>
    <cellStyle name="40% - Accent4 5 2 5 3" xfId="4010"/>
    <cellStyle name="40% - Accent4 5 2 5 3 2" xfId="4011"/>
    <cellStyle name="40% - Accent4 5 2 5 4" xfId="4012"/>
    <cellStyle name="40% - Accent4 5 2 5 4 2" xfId="4013"/>
    <cellStyle name="40% - Accent4 5 2 5 5" xfId="4014"/>
    <cellStyle name="40% - Accent4 5 2 6" xfId="4015"/>
    <cellStyle name="40% - Accent4 5 2 6 2" xfId="4016"/>
    <cellStyle name="40% - Accent4 5 2 6 2 2" xfId="4017"/>
    <cellStyle name="40% - Accent4 5 2 6 2 2 2" xfId="4018"/>
    <cellStyle name="40% - Accent4 5 2 6 2 3" xfId="4019"/>
    <cellStyle name="40% - Accent4 5 2 6 2 3 2" xfId="4020"/>
    <cellStyle name="40% - Accent4 5 2 6 2 4" xfId="4021"/>
    <cellStyle name="40% - Accent4 5 2 6 3" xfId="4022"/>
    <cellStyle name="40% - Accent4 5 2 6 3 2" xfId="4023"/>
    <cellStyle name="40% - Accent4 5 2 6 4" xfId="4024"/>
    <cellStyle name="40% - Accent4 5 2 6 4 2" xfId="4025"/>
    <cellStyle name="40% - Accent4 5 2 6 5" xfId="4026"/>
    <cellStyle name="40% - Accent4 5 2 7" xfId="4027"/>
    <cellStyle name="40% - Accent4 5 2 7 2" xfId="4028"/>
    <cellStyle name="40% - Accent4 5 2 7 2 2" xfId="4029"/>
    <cellStyle name="40% - Accent4 5 2 7 2 2 2" xfId="4030"/>
    <cellStyle name="40% - Accent4 5 2 7 2 3" xfId="4031"/>
    <cellStyle name="40% - Accent4 5 2 7 2 3 2" xfId="4032"/>
    <cellStyle name="40% - Accent4 5 2 7 2 4" xfId="4033"/>
    <cellStyle name="40% - Accent4 5 2 7 3" xfId="4034"/>
    <cellStyle name="40% - Accent4 5 2 7 3 2" xfId="4035"/>
    <cellStyle name="40% - Accent4 5 2 7 4" xfId="4036"/>
    <cellStyle name="40% - Accent4 5 2 7 4 2" xfId="4037"/>
    <cellStyle name="40% - Accent4 5 2 7 5" xfId="4038"/>
    <cellStyle name="40% - Accent4 5 2 8" xfId="4039"/>
    <cellStyle name="40% - Accent4 5 2 8 2" xfId="4040"/>
    <cellStyle name="40% - Accent4 5 2 8 2 2" xfId="4041"/>
    <cellStyle name="40% - Accent4 5 2 8 2 2 2" xfId="4042"/>
    <cellStyle name="40% - Accent4 5 2 8 2 3" xfId="4043"/>
    <cellStyle name="40% - Accent4 5 2 8 2 3 2" xfId="4044"/>
    <cellStyle name="40% - Accent4 5 2 8 2 4" xfId="4045"/>
    <cellStyle name="40% - Accent4 5 2 8 3" xfId="4046"/>
    <cellStyle name="40% - Accent4 5 2 8 3 2" xfId="4047"/>
    <cellStyle name="40% - Accent4 5 2 8 4" xfId="4048"/>
    <cellStyle name="40% - Accent4 5 2 8 4 2" xfId="4049"/>
    <cellStyle name="40% - Accent4 5 2 8 5" xfId="4050"/>
    <cellStyle name="40% - Accent4 5 2 9" xfId="4051"/>
    <cellStyle name="40% - Accent4 5 2 9 2" xfId="4052"/>
    <cellStyle name="40% - Accent4 5 2 9 2 2" xfId="4053"/>
    <cellStyle name="40% - Accent4 5 2 9 2 2 2" xfId="4054"/>
    <cellStyle name="40% - Accent4 5 2 9 2 3" xfId="4055"/>
    <cellStyle name="40% - Accent4 5 2 9 2 3 2" xfId="4056"/>
    <cellStyle name="40% - Accent4 5 2 9 2 4" xfId="4057"/>
    <cellStyle name="40% - Accent4 5 2 9 3" xfId="4058"/>
    <cellStyle name="40% - Accent4 5 2 9 3 2" xfId="4059"/>
    <cellStyle name="40% - Accent4 5 2 9 4" xfId="4060"/>
    <cellStyle name="40% - Accent4 5 2 9 4 2" xfId="4061"/>
    <cellStyle name="40% - Accent4 5 2 9 5" xfId="4062"/>
    <cellStyle name="40% - Accent4 5 20" xfId="4063"/>
    <cellStyle name="40% - Accent4 5 20 2" xfId="4064"/>
    <cellStyle name="40% - Accent4 5 21" xfId="4065"/>
    <cellStyle name="40% - Accent4 5 21 2" xfId="4066"/>
    <cellStyle name="40% - Accent4 5 22" xfId="4067"/>
    <cellStyle name="40% - Accent4 5 22 2" xfId="4068"/>
    <cellStyle name="40% - Accent4 5 23" xfId="4069"/>
    <cellStyle name="40% - Accent4 5 3" xfId="4070"/>
    <cellStyle name="40% - Accent4 5 3 2" xfId="4071"/>
    <cellStyle name="40% - Accent4 5 3 2 2" xfId="4072"/>
    <cellStyle name="40% - Accent4 5 3 2 2 2" xfId="4073"/>
    <cellStyle name="40% - Accent4 5 3 2 3" xfId="4074"/>
    <cellStyle name="40% - Accent4 5 3 2 3 2" xfId="4075"/>
    <cellStyle name="40% - Accent4 5 3 2 4" xfId="4076"/>
    <cellStyle name="40% - Accent4 5 3 3" xfId="4077"/>
    <cellStyle name="40% - Accent4 5 3 3 2" xfId="4078"/>
    <cellStyle name="40% - Accent4 5 3 4" xfId="4079"/>
    <cellStyle name="40% - Accent4 5 3 4 2" xfId="4080"/>
    <cellStyle name="40% - Accent4 5 3 5" xfId="4081"/>
    <cellStyle name="40% - Accent4 5 4" xfId="4082"/>
    <cellStyle name="40% - Accent4 5 4 2" xfId="4083"/>
    <cellStyle name="40% - Accent4 5 4 2 2" xfId="4084"/>
    <cellStyle name="40% - Accent4 5 4 2 2 2" xfId="4085"/>
    <cellStyle name="40% - Accent4 5 4 2 3" xfId="4086"/>
    <cellStyle name="40% - Accent4 5 4 2 3 2" xfId="4087"/>
    <cellStyle name="40% - Accent4 5 4 2 4" xfId="4088"/>
    <cellStyle name="40% - Accent4 5 4 3" xfId="4089"/>
    <cellStyle name="40% - Accent4 5 4 3 2" xfId="4090"/>
    <cellStyle name="40% - Accent4 5 4 4" xfId="4091"/>
    <cellStyle name="40% - Accent4 5 4 4 2" xfId="4092"/>
    <cellStyle name="40% - Accent4 5 4 5" xfId="4093"/>
    <cellStyle name="40% - Accent4 5 5" xfId="4094"/>
    <cellStyle name="40% - Accent4 5 5 2" xfId="4095"/>
    <cellStyle name="40% - Accent4 5 5 2 2" xfId="4096"/>
    <cellStyle name="40% - Accent4 5 5 2 2 2" xfId="4097"/>
    <cellStyle name="40% - Accent4 5 5 2 3" xfId="4098"/>
    <cellStyle name="40% - Accent4 5 5 2 3 2" xfId="4099"/>
    <cellStyle name="40% - Accent4 5 5 2 4" xfId="4100"/>
    <cellStyle name="40% - Accent4 5 5 3" xfId="4101"/>
    <cellStyle name="40% - Accent4 5 5 3 2" xfId="4102"/>
    <cellStyle name="40% - Accent4 5 5 4" xfId="4103"/>
    <cellStyle name="40% - Accent4 5 5 4 2" xfId="4104"/>
    <cellStyle name="40% - Accent4 5 5 5" xfId="4105"/>
    <cellStyle name="40% - Accent4 5 6" xfId="4106"/>
    <cellStyle name="40% - Accent4 5 6 2" xfId="4107"/>
    <cellStyle name="40% - Accent4 5 6 2 2" xfId="4108"/>
    <cellStyle name="40% - Accent4 5 6 2 2 2" xfId="4109"/>
    <cellStyle name="40% - Accent4 5 6 2 3" xfId="4110"/>
    <cellStyle name="40% - Accent4 5 6 2 3 2" xfId="4111"/>
    <cellStyle name="40% - Accent4 5 6 2 4" xfId="4112"/>
    <cellStyle name="40% - Accent4 5 6 3" xfId="4113"/>
    <cellStyle name="40% - Accent4 5 6 3 2" xfId="4114"/>
    <cellStyle name="40% - Accent4 5 6 4" xfId="4115"/>
    <cellStyle name="40% - Accent4 5 6 4 2" xfId="4116"/>
    <cellStyle name="40% - Accent4 5 6 5" xfId="4117"/>
    <cellStyle name="40% - Accent4 5 7" xfId="4118"/>
    <cellStyle name="40% - Accent4 5 7 2" xfId="4119"/>
    <cellStyle name="40% - Accent4 5 7 2 2" xfId="4120"/>
    <cellStyle name="40% - Accent4 5 7 2 2 2" xfId="4121"/>
    <cellStyle name="40% - Accent4 5 7 2 3" xfId="4122"/>
    <cellStyle name="40% - Accent4 5 7 2 3 2" xfId="4123"/>
    <cellStyle name="40% - Accent4 5 7 2 4" xfId="4124"/>
    <cellStyle name="40% - Accent4 5 7 3" xfId="4125"/>
    <cellStyle name="40% - Accent4 5 7 3 2" xfId="4126"/>
    <cellStyle name="40% - Accent4 5 7 4" xfId="4127"/>
    <cellStyle name="40% - Accent4 5 7 4 2" xfId="4128"/>
    <cellStyle name="40% - Accent4 5 7 5" xfId="4129"/>
    <cellStyle name="40% - Accent4 5 8" xfId="4130"/>
    <cellStyle name="40% - Accent4 5 8 2" xfId="4131"/>
    <cellStyle name="40% - Accent4 5 8 2 2" xfId="4132"/>
    <cellStyle name="40% - Accent4 5 8 2 2 2" xfId="4133"/>
    <cellStyle name="40% - Accent4 5 8 2 3" xfId="4134"/>
    <cellStyle name="40% - Accent4 5 8 2 3 2" xfId="4135"/>
    <cellStyle name="40% - Accent4 5 8 2 4" xfId="4136"/>
    <cellStyle name="40% - Accent4 5 8 3" xfId="4137"/>
    <cellStyle name="40% - Accent4 5 8 3 2" xfId="4138"/>
    <cellStyle name="40% - Accent4 5 8 4" xfId="4139"/>
    <cellStyle name="40% - Accent4 5 8 4 2" xfId="4140"/>
    <cellStyle name="40% - Accent4 5 8 5" xfId="4141"/>
    <cellStyle name="40% - Accent4 5 9" xfId="4142"/>
    <cellStyle name="40% - Accent4 5 9 2" xfId="4143"/>
    <cellStyle name="40% - Accent4 5 9 2 2" xfId="4144"/>
    <cellStyle name="40% - Accent4 5 9 2 2 2" xfId="4145"/>
    <cellStyle name="40% - Accent4 5 9 2 3" xfId="4146"/>
    <cellStyle name="40% - Accent4 5 9 2 3 2" xfId="4147"/>
    <cellStyle name="40% - Accent4 5 9 2 4" xfId="4148"/>
    <cellStyle name="40% - Accent4 5 9 3" xfId="4149"/>
    <cellStyle name="40% - Accent4 5 9 3 2" xfId="4150"/>
    <cellStyle name="40% - Accent4 5 9 4" xfId="4151"/>
    <cellStyle name="40% - Accent4 5 9 4 2" xfId="4152"/>
    <cellStyle name="40% - Accent4 5 9 5" xfId="4153"/>
    <cellStyle name="40% - Accent5 2" xfId="4154"/>
    <cellStyle name="40% - Accent5 3" xfId="4155"/>
    <cellStyle name="40% - Accent5 4" xfId="4156"/>
    <cellStyle name="40% - Accent5 5" xfId="4157"/>
    <cellStyle name="40% - Accent5 5 10" xfId="4158"/>
    <cellStyle name="40% - Accent5 5 10 2" xfId="4159"/>
    <cellStyle name="40% - Accent5 5 10 2 2" xfId="4160"/>
    <cellStyle name="40% - Accent5 5 10 2 2 2" xfId="4161"/>
    <cellStyle name="40% - Accent5 5 10 2 3" xfId="4162"/>
    <cellStyle name="40% - Accent5 5 10 2 3 2" xfId="4163"/>
    <cellStyle name="40% - Accent5 5 10 2 4" xfId="4164"/>
    <cellStyle name="40% - Accent5 5 10 3" xfId="4165"/>
    <cellStyle name="40% - Accent5 5 10 3 2" xfId="4166"/>
    <cellStyle name="40% - Accent5 5 10 4" xfId="4167"/>
    <cellStyle name="40% - Accent5 5 10 4 2" xfId="4168"/>
    <cellStyle name="40% - Accent5 5 10 5" xfId="4169"/>
    <cellStyle name="40% - Accent5 5 11" xfId="4170"/>
    <cellStyle name="40% - Accent5 5 11 2" xfId="4171"/>
    <cellStyle name="40% - Accent5 5 11 2 2" xfId="4172"/>
    <cellStyle name="40% - Accent5 5 11 2 2 2" xfId="4173"/>
    <cellStyle name="40% - Accent5 5 11 2 3" xfId="4174"/>
    <cellStyle name="40% - Accent5 5 11 2 3 2" xfId="4175"/>
    <cellStyle name="40% - Accent5 5 11 2 4" xfId="4176"/>
    <cellStyle name="40% - Accent5 5 11 3" xfId="4177"/>
    <cellStyle name="40% - Accent5 5 11 3 2" xfId="4178"/>
    <cellStyle name="40% - Accent5 5 11 4" xfId="4179"/>
    <cellStyle name="40% - Accent5 5 11 4 2" xfId="4180"/>
    <cellStyle name="40% - Accent5 5 11 5" xfId="4181"/>
    <cellStyle name="40% - Accent5 5 12" xfId="4182"/>
    <cellStyle name="40% - Accent5 5 12 2" xfId="4183"/>
    <cellStyle name="40% - Accent5 5 12 2 2" xfId="4184"/>
    <cellStyle name="40% - Accent5 5 12 2 2 2" xfId="4185"/>
    <cellStyle name="40% - Accent5 5 12 2 3" xfId="4186"/>
    <cellStyle name="40% - Accent5 5 12 2 3 2" xfId="4187"/>
    <cellStyle name="40% - Accent5 5 12 2 4" xfId="4188"/>
    <cellStyle name="40% - Accent5 5 12 3" xfId="4189"/>
    <cellStyle name="40% - Accent5 5 12 3 2" xfId="4190"/>
    <cellStyle name="40% - Accent5 5 12 4" xfId="4191"/>
    <cellStyle name="40% - Accent5 5 12 4 2" xfId="4192"/>
    <cellStyle name="40% - Accent5 5 12 5" xfId="4193"/>
    <cellStyle name="40% - Accent5 5 13" xfId="4194"/>
    <cellStyle name="40% - Accent5 5 13 2" xfId="4195"/>
    <cellStyle name="40% - Accent5 5 13 2 2" xfId="4196"/>
    <cellStyle name="40% - Accent5 5 13 2 2 2" xfId="4197"/>
    <cellStyle name="40% - Accent5 5 13 2 3" xfId="4198"/>
    <cellStyle name="40% - Accent5 5 13 2 3 2" xfId="4199"/>
    <cellStyle name="40% - Accent5 5 13 2 4" xfId="4200"/>
    <cellStyle name="40% - Accent5 5 13 3" xfId="4201"/>
    <cellStyle name="40% - Accent5 5 13 3 2" xfId="4202"/>
    <cellStyle name="40% - Accent5 5 13 4" xfId="4203"/>
    <cellStyle name="40% - Accent5 5 13 4 2" xfId="4204"/>
    <cellStyle name="40% - Accent5 5 13 5" xfId="4205"/>
    <cellStyle name="40% - Accent5 5 14" xfId="4206"/>
    <cellStyle name="40% - Accent5 5 14 2" xfId="4207"/>
    <cellStyle name="40% - Accent5 5 14 2 2" xfId="4208"/>
    <cellStyle name="40% - Accent5 5 14 2 2 2" xfId="4209"/>
    <cellStyle name="40% - Accent5 5 14 2 3" xfId="4210"/>
    <cellStyle name="40% - Accent5 5 14 2 3 2" xfId="4211"/>
    <cellStyle name="40% - Accent5 5 14 2 4" xfId="4212"/>
    <cellStyle name="40% - Accent5 5 14 3" xfId="4213"/>
    <cellStyle name="40% - Accent5 5 14 3 2" xfId="4214"/>
    <cellStyle name="40% - Accent5 5 14 4" xfId="4215"/>
    <cellStyle name="40% - Accent5 5 14 4 2" xfId="4216"/>
    <cellStyle name="40% - Accent5 5 14 5" xfId="4217"/>
    <cellStyle name="40% - Accent5 5 15" xfId="4218"/>
    <cellStyle name="40% - Accent5 5 15 2" xfId="4219"/>
    <cellStyle name="40% - Accent5 5 15 2 2" xfId="4220"/>
    <cellStyle name="40% - Accent5 5 15 2 2 2" xfId="4221"/>
    <cellStyle name="40% - Accent5 5 15 2 3" xfId="4222"/>
    <cellStyle name="40% - Accent5 5 15 2 3 2" xfId="4223"/>
    <cellStyle name="40% - Accent5 5 15 2 4" xfId="4224"/>
    <cellStyle name="40% - Accent5 5 15 3" xfId="4225"/>
    <cellStyle name="40% - Accent5 5 15 3 2" xfId="4226"/>
    <cellStyle name="40% - Accent5 5 15 4" xfId="4227"/>
    <cellStyle name="40% - Accent5 5 15 4 2" xfId="4228"/>
    <cellStyle name="40% - Accent5 5 15 5" xfId="4229"/>
    <cellStyle name="40% - Accent5 5 16" xfId="4230"/>
    <cellStyle name="40% - Accent5 5 16 2" xfId="4231"/>
    <cellStyle name="40% - Accent5 5 16 2 2" xfId="4232"/>
    <cellStyle name="40% - Accent5 5 16 2 2 2" xfId="4233"/>
    <cellStyle name="40% - Accent5 5 16 2 3" xfId="4234"/>
    <cellStyle name="40% - Accent5 5 16 2 3 2" xfId="4235"/>
    <cellStyle name="40% - Accent5 5 16 2 4" xfId="4236"/>
    <cellStyle name="40% - Accent5 5 16 3" xfId="4237"/>
    <cellStyle name="40% - Accent5 5 16 3 2" xfId="4238"/>
    <cellStyle name="40% - Accent5 5 16 4" xfId="4239"/>
    <cellStyle name="40% - Accent5 5 16 4 2" xfId="4240"/>
    <cellStyle name="40% - Accent5 5 16 5" xfId="4241"/>
    <cellStyle name="40% - Accent5 5 17" xfId="4242"/>
    <cellStyle name="40% - Accent5 5 17 2" xfId="4243"/>
    <cellStyle name="40% - Accent5 5 17 2 2" xfId="4244"/>
    <cellStyle name="40% - Accent5 5 17 2 2 2" xfId="4245"/>
    <cellStyle name="40% - Accent5 5 17 2 3" xfId="4246"/>
    <cellStyle name="40% - Accent5 5 17 2 3 2" xfId="4247"/>
    <cellStyle name="40% - Accent5 5 17 2 4" xfId="4248"/>
    <cellStyle name="40% - Accent5 5 17 3" xfId="4249"/>
    <cellStyle name="40% - Accent5 5 17 3 2" xfId="4250"/>
    <cellStyle name="40% - Accent5 5 17 4" xfId="4251"/>
    <cellStyle name="40% - Accent5 5 17 4 2" xfId="4252"/>
    <cellStyle name="40% - Accent5 5 17 5" xfId="4253"/>
    <cellStyle name="40% - Accent5 5 18" xfId="4254"/>
    <cellStyle name="40% - Accent5 5 18 2" xfId="4255"/>
    <cellStyle name="40% - Accent5 5 18 2 2" xfId="4256"/>
    <cellStyle name="40% - Accent5 5 18 2 2 2" xfId="4257"/>
    <cellStyle name="40% - Accent5 5 18 2 3" xfId="4258"/>
    <cellStyle name="40% - Accent5 5 18 2 3 2" xfId="4259"/>
    <cellStyle name="40% - Accent5 5 18 2 4" xfId="4260"/>
    <cellStyle name="40% - Accent5 5 18 3" xfId="4261"/>
    <cellStyle name="40% - Accent5 5 18 3 2" xfId="4262"/>
    <cellStyle name="40% - Accent5 5 18 4" xfId="4263"/>
    <cellStyle name="40% - Accent5 5 18 4 2" xfId="4264"/>
    <cellStyle name="40% - Accent5 5 18 5" xfId="4265"/>
    <cellStyle name="40% - Accent5 5 19" xfId="4266"/>
    <cellStyle name="40% - Accent5 5 19 2" xfId="4267"/>
    <cellStyle name="40% - Accent5 5 19 2 2" xfId="4268"/>
    <cellStyle name="40% - Accent5 5 19 3" xfId="4269"/>
    <cellStyle name="40% - Accent5 5 19 3 2" xfId="4270"/>
    <cellStyle name="40% - Accent5 5 19 4" xfId="4271"/>
    <cellStyle name="40% - Accent5 5 2" xfId="4272"/>
    <cellStyle name="40% - Accent5 5 2 10" xfId="4273"/>
    <cellStyle name="40% - Accent5 5 2 10 2" xfId="4274"/>
    <cellStyle name="40% - Accent5 5 2 10 2 2" xfId="4275"/>
    <cellStyle name="40% - Accent5 5 2 10 2 2 2" xfId="4276"/>
    <cellStyle name="40% - Accent5 5 2 10 2 3" xfId="4277"/>
    <cellStyle name="40% - Accent5 5 2 10 2 3 2" xfId="4278"/>
    <cellStyle name="40% - Accent5 5 2 10 2 4" xfId="4279"/>
    <cellStyle name="40% - Accent5 5 2 10 3" xfId="4280"/>
    <cellStyle name="40% - Accent5 5 2 10 3 2" xfId="4281"/>
    <cellStyle name="40% - Accent5 5 2 10 4" xfId="4282"/>
    <cellStyle name="40% - Accent5 5 2 10 4 2" xfId="4283"/>
    <cellStyle name="40% - Accent5 5 2 10 5" xfId="4284"/>
    <cellStyle name="40% - Accent5 5 2 11" xfId="4285"/>
    <cellStyle name="40% - Accent5 5 2 11 2" xfId="4286"/>
    <cellStyle name="40% - Accent5 5 2 11 2 2" xfId="4287"/>
    <cellStyle name="40% - Accent5 5 2 11 2 2 2" xfId="4288"/>
    <cellStyle name="40% - Accent5 5 2 11 2 3" xfId="4289"/>
    <cellStyle name="40% - Accent5 5 2 11 2 3 2" xfId="4290"/>
    <cellStyle name="40% - Accent5 5 2 11 2 4" xfId="4291"/>
    <cellStyle name="40% - Accent5 5 2 11 3" xfId="4292"/>
    <cellStyle name="40% - Accent5 5 2 11 3 2" xfId="4293"/>
    <cellStyle name="40% - Accent5 5 2 11 4" xfId="4294"/>
    <cellStyle name="40% - Accent5 5 2 11 4 2" xfId="4295"/>
    <cellStyle name="40% - Accent5 5 2 11 5" xfId="4296"/>
    <cellStyle name="40% - Accent5 5 2 12" xfId="4297"/>
    <cellStyle name="40% - Accent5 5 2 12 2" xfId="4298"/>
    <cellStyle name="40% - Accent5 5 2 12 2 2" xfId="4299"/>
    <cellStyle name="40% - Accent5 5 2 12 2 2 2" xfId="4300"/>
    <cellStyle name="40% - Accent5 5 2 12 2 3" xfId="4301"/>
    <cellStyle name="40% - Accent5 5 2 12 2 3 2" xfId="4302"/>
    <cellStyle name="40% - Accent5 5 2 12 2 4" xfId="4303"/>
    <cellStyle name="40% - Accent5 5 2 12 3" xfId="4304"/>
    <cellStyle name="40% - Accent5 5 2 12 3 2" xfId="4305"/>
    <cellStyle name="40% - Accent5 5 2 12 4" xfId="4306"/>
    <cellStyle name="40% - Accent5 5 2 12 4 2" xfId="4307"/>
    <cellStyle name="40% - Accent5 5 2 12 5" xfId="4308"/>
    <cellStyle name="40% - Accent5 5 2 13" xfId="4309"/>
    <cellStyle name="40% - Accent5 5 2 13 2" xfId="4310"/>
    <cellStyle name="40% - Accent5 5 2 13 2 2" xfId="4311"/>
    <cellStyle name="40% - Accent5 5 2 13 2 2 2" xfId="4312"/>
    <cellStyle name="40% - Accent5 5 2 13 2 3" xfId="4313"/>
    <cellStyle name="40% - Accent5 5 2 13 2 3 2" xfId="4314"/>
    <cellStyle name="40% - Accent5 5 2 13 2 4" xfId="4315"/>
    <cellStyle name="40% - Accent5 5 2 13 3" xfId="4316"/>
    <cellStyle name="40% - Accent5 5 2 13 3 2" xfId="4317"/>
    <cellStyle name="40% - Accent5 5 2 13 4" xfId="4318"/>
    <cellStyle name="40% - Accent5 5 2 13 4 2" xfId="4319"/>
    <cellStyle name="40% - Accent5 5 2 13 5" xfId="4320"/>
    <cellStyle name="40% - Accent5 5 2 14" xfId="4321"/>
    <cellStyle name="40% - Accent5 5 2 14 2" xfId="4322"/>
    <cellStyle name="40% - Accent5 5 2 14 2 2" xfId="4323"/>
    <cellStyle name="40% - Accent5 5 2 14 2 2 2" xfId="4324"/>
    <cellStyle name="40% - Accent5 5 2 14 2 3" xfId="4325"/>
    <cellStyle name="40% - Accent5 5 2 14 2 3 2" xfId="4326"/>
    <cellStyle name="40% - Accent5 5 2 14 2 4" xfId="4327"/>
    <cellStyle name="40% - Accent5 5 2 14 3" xfId="4328"/>
    <cellStyle name="40% - Accent5 5 2 14 3 2" xfId="4329"/>
    <cellStyle name="40% - Accent5 5 2 14 4" xfId="4330"/>
    <cellStyle name="40% - Accent5 5 2 14 4 2" xfId="4331"/>
    <cellStyle name="40% - Accent5 5 2 14 5" xfId="4332"/>
    <cellStyle name="40% - Accent5 5 2 15" xfId="4333"/>
    <cellStyle name="40% - Accent5 5 2 15 2" xfId="4334"/>
    <cellStyle name="40% - Accent5 5 2 15 2 2" xfId="4335"/>
    <cellStyle name="40% - Accent5 5 2 15 2 2 2" xfId="4336"/>
    <cellStyle name="40% - Accent5 5 2 15 2 3" xfId="4337"/>
    <cellStyle name="40% - Accent5 5 2 15 2 3 2" xfId="4338"/>
    <cellStyle name="40% - Accent5 5 2 15 2 4" xfId="4339"/>
    <cellStyle name="40% - Accent5 5 2 15 3" xfId="4340"/>
    <cellStyle name="40% - Accent5 5 2 15 3 2" xfId="4341"/>
    <cellStyle name="40% - Accent5 5 2 15 4" xfId="4342"/>
    <cellStyle name="40% - Accent5 5 2 15 4 2" xfId="4343"/>
    <cellStyle name="40% - Accent5 5 2 15 5" xfId="4344"/>
    <cellStyle name="40% - Accent5 5 2 16" xfId="4345"/>
    <cellStyle name="40% - Accent5 5 2 16 2" xfId="4346"/>
    <cellStyle name="40% - Accent5 5 2 16 2 2" xfId="4347"/>
    <cellStyle name="40% - Accent5 5 2 16 2 2 2" xfId="4348"/>
    <cellStyle name="40% - Accent5 5 2 16 2 3" xfId="4349"/>
    <cellStyle name="40% - Accent5 5 2 16 2 3 2" xfId="4350"/>
    <cellStyle name="40% - Accent5 5 2 16 2 4" xfId="4351"/>
    <cellStyle name="40% - Accent5 5 2 16 3" xfId="4352"/>
    <cellStyle name="40% - Accent5 5 2 16 3 2" xfId="4353"/>
    <cellStyle name="40% - Accent5 5 2 16 4" xfId="4354"/>
    <cellStyle name="40% - Accent5 5 2 16 4 2" xfId="4355"/>
    <cellStyle name="40% - Accent5 5 2 16 5" xfId="4356"/>
    <cellStyle name="40% - Accent5 5 2 17" xfId="4357"/>
    <cellStyle name="40% - Accent5 5 2 17 2" xfId="4358"/>
    <cellStyle name="40% - Accent5 5 2 17 2 2" xfId="4359"/>
    <cellStyle name="40% - Accent5 5 2 17 2 2 2" xfId="4360"/>
    <cellStyle name="40% - Accent5 5 2 17 2 3" xfId="4361"/>
    <cellStyle name="40% - Accent5 5 2 17 2 3 2" xfId="4362"/>
    <cellStyle name="40% - Accent5 5 2 17 2 4" xfId="4363"/>
    <cellStyle name="40% - Accent5 5 2 17 3" xfId="4364"/>
    <cellStyle name="40% - Accent5 5 2 17 3 2" xfId="4365"/>
    <cellStyle name="40% - Accent5 5 2 17 4" xfId="4366"/>
    <cellStyle name="40% - Accent5 5 2 17 4 2" xfId="4367"/>
    <cellStyle name="40% - Accent5 5 2 17 5" xfId="4368"/>
    <cellStyle name="40% - Accent5 5 2 18" xfId="4369"/>
    <cellStyle name="40% - Accent5 5 2 18 2" xfId="4370"/>
    <cellStyle name="40% - Accent5 5 2 18 2 2" xfId="4371"/>
    <cellStyle name="40% - Accent5 5 2 18 3" xfId="4372"/>
    <cellStyle name="40% - Accent5 5 2 18 3 2" xfId="4373"/>
    <cellStyle name="40% - Accent5 5 2 18 4" xfId="4374"/>
    <cellStyle name="40% - Accent5 5 2 19" xfId="4375"/>
    <cellStyle name="40% - Accent5 5 2 19 2" xfId="4376"/>
    <cellStyle name="40% - Accent5 5 2 2" xfId="4377"/>
    <cellStyle name="40% - Accent5 5 2 2 2" xfId="4378"/>
    <cellStyle name="40% - Accent5 5 2 2 2 2" xfId="4379"/>
    <cellStyle name="40% - Accent5 5 2 2 2 2 2" xfId="4380"/>
    <cellStyle name="40% - Accent5 5 2 2 2 3" xfId="4381"/>
    <cellStyle name="40% - Accent5 5 2 2 2 3 2" xfId="4382"/>
    <cellStyle name="40% - Accent5 5 2 2 2 4" xfId="4383"/>
    <cellStyle name="40% - Accent5 5 2 2 3" xfId="4384"/>
    <cellStyle name="40% - Accent5 5 2 2 3 2" xfId="4385"/>
    <cellStyle name="40% - Accent5 5 2 2 4" xfId="4386"/>
    <cellStyle name="40% - Accent5 5 2 2 4 2" xfId="4387"/>
    <cellStyle name="40% - Accent5 5 2 2 5" xfId="4388"/>
    <cellStyle name="40% - Accent5 5 2 20" xfId="4389"/>
    <cellStyle name="40% - Accent5 5 2 20 2" xfId="4390"/>
    <cellStyle name="40% - Accent5 5 2 21" xfId="4391"/>
    <cellStyle name="40% - Accent5 5 2 21 2" xfId="4392"/>
    <cellStyle name="40% - Accent5 5 2 22" xfId="4393"/>
    <cellStyle name="40% - Accent5 5 2 3" xfId="4394"/>
    <cellStyle name="40% - Accent5 5 2 3 2" xfId="4395"/>
    <cellStyle name="40% - Accent5 5 2 3 2 2" xfId="4396"/>
    <cellStyle name="40% - Accent5 5 2 3 2 2 2" xfId="4397"/>
    <cellStyle name="40% - Accent5 5 2 3 2 3" xfId="4398"/>
    <cellStyle name="40% - Accent5 5 2 3 2 3 2" xfId="4399"/>
    <cellStyle name="40% - Accent5 5 2 3 2 4" xfId="4400"/>
    <cellStyle name="40% - Accent5 5 2 3 3" xfId="4401"/>
    <cellStyle name="40% - Accent5 5 2 3 3 2" xfId="4402"/>
    <cellStyle name="40% - Accent5 5 2 3 4" xfId="4403"/>
    <cellStyle name="40% - Accent5 5 2 3 4 2" xfId="4404"/>
    <cellStyle name="40% - Accent5 5 2 3 5" xfId="4405"/>
    <cellStyle name="40% - Accent5 5 2 4" xfId="4406"/>
    <cellStyle name="40% - Accent5 5 2 4 2" xfId="4407"/>
    <cellStyle name="40% - Accent5 5 2 4 2 2" xfId="4408"/>
    <cellStyle name="40% - Accent5 5 2 4 2 2 2" xfId="4409"/>
    <cellStyle name="40% - Accent5 5 2 4 2 3" xfId="4410"/>
    <cellStyle name="40% - Accent5 5 2 4 2 3 2" xfId="4411"/>
    <cellStyle name="40% - Accent5 5 2 4 2 4" xfId="4412"/>
    <cellStyle name="40% - Accent5 5 2 4 3" xfId="4413"/>
    <cellStyle name="40% - Accent5 5 2 4 3 2" xfId="4414"/>
    <cellStyle name="40% - Accent5 5 2 4 4" xfId="4415"/>
    <cellStyle name="40% - Accent5 5 2 4 4 2" xfId="4416"/>
    <cellStyle name="40% - Accent5 5 2 4 5" xfId="4417"/>
    <cellStyle name="40% - Accent5 5 2 5" xfId="4418"/>
    <cellStyle name="40% - Accent5 5 2 5 2" xfId="4419"/>
    <cellStyle name="40% - Accent5 5 2 5 2 2" xfId="4420"/>
    <cellStyle name="40% - Accent5 5 2 5 2 2 2" xfId="4421"/>
    <cellStyle name="40% - Accent5 5 2 5 2 3" xfId="4422"/>
    <cellStyle name="40% - Accent5 5 2 5 2 3 2" xfId="4423"/>
    <cellStyle name="40% - Accent5 5 2 5 2 4" xfId="4424"/>
    <cellStyle name="40% - Accent5 5 2 5 3" xfId="4425"/>
    <cellStyle name="40% - Accent5 5 2 5 3 2" xfId="4426"/>
    <cellStyle name="40% - Accent5 5 2 5 4" xfId="4427"/>
    <cellStyle name="40% - Accent5 5 2 5 4 2" xfId="4428"/>
    <cellStyle name="40% - Accent5 5 2 5 5" xfId="4429"/>
    <cellStyle name="40% - Accent5 5 2 6" xfId="4430"/>
    <cellStyle name="40% - Accent5 5 2 6 2" xfId="4431"/>
    <cellStyle name="40% - Accent5 5 2 6 2 2" xfId="4432"/>
    <cellStyle name="40% - Accent5 5 2 6 2 2 2" xfId="4433"/>
    <cellStyle name="40% - Accent5 5 2 6 2 3" xfId="4434"/>
    <cellStyle name="40% - Accent5 5 2 6 2 3 2" xfId="4435"/>
    <cellStyle name="40% - Accent5 5 2 6 2 4" xfId="4436"/>
    <cellStyle name="40% - Accent5 5 2 6 3" xfId="4437"/>
    <cellStyle name="40% - Accent5 5 2 6 3 2" xfId="4438"/>
    <cellStyle name="40% - Accent5 5 2 6 4" xfId="4439"/>
    <cellStyle name="40% - Accent5 5 2 6 4 2" xfId="4440"/>
    <cellStyle name="40% - Accent5 5 2 6 5" xfId="4441"/>
    <cellStyle name="40% - Accent5 5 2 7" xfId="4442"/>
    <cellStyle name="40% - Accent5 5 2 7 2" xfId="4443"/>
    <cellStyle name="40% - Accent5 5 2 7 2 2" xfId="4444"/>
    <cellStyle name="40% - Accent5 5 2 7 2 2 2" xfId="4445"/>
    <cellStyle name="40% - Accent5 5 2 7 2 3" xfId="4446"/>
    <cellStyle name="40% - Accent5 5 2 7 2 3 2" xfId="4447"/>
    <cellStyle name="40% - Accent5 5 2 7 2 4" xfId="4448"/>
    <cellStyle name="40% - Accent5 5 2 7 3" xfId="4449"/>
    <cellStyle name="40% - Accent5 5 2 7 3 2" xfId="4450"/>
    <cellStyle name="40% - Accent5 5 2 7 4" xfId="4451"/>
    <cellStyle name="40% - Accent5 5 2 7 4 2" xfId="4452"/>
    <cellStyle name="40% - Accent5 5 2 7 5" xfId="4453"/>
    <cellStyle name="40% - Accent5 5 2 8" xfId="4454"/>
    <cellStyle name="40% - Accent5 5 2 8 2" xfId="4455"/>
    <cellStyle name="40% - Accent5 5 2 8 2 2" xfId="4456"/>
    <cellStyle name="40% - Accent5 5 2 8 2 2 2" xfId="4457"/>
    <cellStyle name="40% - Accent5 5 2 8 2 3" xfId="4458"/>
    <cellStyle name="40% - Accent5 5 2 8 2 3 2" xfId="4459"/>
    <cellStyle name="40% - Accent5 5 2 8 2 4" xfId="4460"/>
    <cellStyle name="40% - Accent5 5 2 8 3" xfId="4461"/>
    <cellStyle name="40% - Accent5 5 2 8 3 2" xfId="4462"/>
    <cellStyle name="40% - Accent5 5 2 8 4" xfId="4463"/>
    <cellStyle name="40% - Accent5 5 2 8 4 2" xfId="4464"/>
    <cellStyle name="40% - Accent5 5 2 8 5" xfId="4465"/>
    <cellStyle name="40% - Accent5 5 2 9" xfId="4466"/>
    <cellStyle name="40% - Accent5 5 2 9 2" xfId="4467"/>
    <cellStyle name="40% - Accent5 5 2 9 2 2" xfId="4468"/>
    <cellStyle name="40% - Accent5 5 2 9 2 2 2" xfId="4469"/>
    <cellStyle name="40% - Accent5 5 2 9 2 3" xfId="4470"/>
    <cellStyle name="40% - Accent5 5 2 9 2 3 2" xfId="4471"/>
    <cellStyle name="40% - Accent5 5 2 9 2 4" xfId="4472"/>
    <cellStyle name="40% - Accent5 5 2 9 3" xfId="4473"/>
    <cellStyle name="40% - Accent5 5 2 9 3 2" xfId="4474"/>
    <cellStyle name="40% - Accent5 5 2 9 4" xfId="4475"/>
    <cellStyle name="40% - Accent5 5 2 9 4 2" xfId="4476"/>
    <cellStyle name="40% - Accent5 5 2 9 5" xfId="4477"/>
    <cellStyle name="40% - Accent5 5 20" xfId="4478"/>
    <cellStyle name="40% - Accent5 5 20 2" xfId="4479"/>
    <cellStyle name="40% - Accent5 5 21" xfId="4480"/>
    <cellStyle name="40% - Accent5 5 21 2" xfId="4481"/>
    <cellStyle name="40% - Accent5 5 22" xfId="4482"/>
    <cellStyle name="40% - Accent5 5 22 2" xfId="4483"/>
    <cellStyle name="40% - Accent5 5 23" xfId="4484"/>
    <cellStyle name="40% - Accent5 5 3" xfId="4485"/>
    <cellStyle name="40% - Accent5 5 3 2" xfId="4486"/>
    <cellStyle name="40% - Accent5 5 3 2 2" xfId="4487"/>
    <cellStyle name="40% - Accent5 5 3 2 2 2" xfId="4488"/>
    <cellStyle name="40% - Accent5 5 3 2 3" xfId="4489"/>
    <cellStyle name="40% - Accent5 5 3 2 3 2" xfId="4490"/>
    <cellStyle name="40% - Accent5 5 3 2 4" xfId="4491"/>
    <cellStyle name="40% - Accent5 5 3 3" xfId="4492"/>
    <cellStyle name="40% - Accent5 5 3 3 2" xfId="4493"/>
    <cellStyle name="40% - Accent5 5 3 4" xfId="4494"/>
    <cellStyle name="40% - Accent5 5 3 4 2" xfId="4495"/>
    <cellStyle name="40% - Accent5 5 3 5" xfId="4496"/>
    <cellStyle name="40% - Accent5 5 4" xfId="4497"/>
    <cellStyle name="40% - Accent5 5 4 2" xfId="4498"/>
    <cellStyle name="40% - Accent5 5 4 2 2" xfId="4499"/>
    <cellStyle name="40% - Accent5 5 4 2 2 2" xfId="4500"/>
    <cellStyle name="40% - Accent5 5 4 2 3" xfId="4501"/>
    <cellStyle name="40% - Accent5 5 4 2 3 2" xfId="4502"/>
    <cellStyle name="40% - Accent5 5 4 2 4" xfId="4503"/>
    <cellStyle name="40% - Accent5 5 4 3" xfId="4504"/>
    <cellStyle name="40% - Accent5 5 4 3 2" xfId="4505"/>
    <cellStyle name="40% - Accent5 5 4 4" xfId="4506"/>
    <cellStyle name="40% - Accent5 5 4 4 2" xfId="4507"/>
    <cellStyle name="40% - Accent5 5 4 5" xfId="4508"/>
    <cellStyle name="40% - Accent5 5 5" xfId="4509"/>
    <cellStyle name="40% - Accent5 5 5 2" xfId="4510"/>
    <cellStyle name="40% - Accent5 5 5 2 2" xfId="4511"/>
    <cellStyle name="40% - Accent5 5 5 2 2 2" xfId="4512"/>
    <cellStyle name="40% - Accent5 5 5 2 3" xfId="4513"/>
    <cellStyle name="40% - Accent5 5 5 2 3 2" xfId="4514"/>
    <cellStyle name="40% - Accent5 5 5 2 4" xfId="4515"/>
    <cellStyle name="40% - Accent5 5 5 3" xfId="4516"/>
    <cellStyle name="40% - Accent5 5 5 3 2" xfId="4517"/>
    <cellStyle name="40% - Accent5 5 5 4" xfId="4518"/>
    <cellStyle name="40% - Accent5 5 5 4 2" xfId="4519"/>
    <cellStyle name="40% - Accent5 5 5 5" xfId="4520"/>
    <cellStyle name="40% - Accent5 5 6" xfId="4521"/>
    <cellStyle name="40% - Accent5 5 6 2" xfId="4522"/>
    <cellStyle name="40% - Accent5 5 6 2 2" xfId="4523"/>
    <cellStyle name="40% - Accent5 5 6 2 2 2" xfId="4524"/>
    <cellStyle name="40% - Accent5 5 6 2 3" xfId="4525"/>
    <cellStyle name="40% - Accent5 5 6 2 3 2" xfId="4526"/>
    <cellStyle name="40% - Accent5 5 6 2 4" xfId="4527"/>
    <cellStyle name="40% - Accent5 5 6 3" xfId="4528"/>
    <cellStyle name="40% - Accent5 5 6 3 2" xfId="4529"/>
    <cellStyle name="40% - Accent5 5 6 4" xfId="4530"/>
    <cellStyle name="40% - Accent5 5 6 4 2" xfId="4531"/>
    <cellStyle name="40% - Accent5 5 6 5" xfId="4532"/>
    <cellStyle name="40% - Accent5 5 7" xfId="4533"/>
    <cellStyle name="40% - Accent5 5 7 2" xfId="4534"/>
    <cellStyle name="40% - Accent5 5 7 2 2" xfId="4535"/>
    <cellStyle name="40% - Accent5 5 7 2 2 2" xfId="4536"/>
    <cellStyle name="40% - Accent5 5 7 2 3" xfId="4537"/>
    <cellStyle name="40% - Accent5 5 7 2 3 2" xfId="4538"/>
    <cellStyle name="40% - Accent5 5 7 2 4" xfId="4539"/>
    <cellStyle name="40% - Accent5 5 7 3" xfId="4540"/>
    <cellStyle name="40% - Accent5 5 7 3 2" xfId="4541"/>
    <cellStyle name="40% - Accent5 5 7 4" xfId="4542"/>
    <cellStyle name="40% - Accent5 5 7 4 2" xfId="4543"/>
    <cellStyle name="40% - Accent5 5 7 5" xfId="4544"/>
    <cellStyle name="40% - Accent5 5 8" xfId="4545"/>
    <cellStyle name="40% - Accent5 5 8 2" xfId="4546"/>
    <cellStyle name="40% - Accent5 5 8 2 2" xfId="4547"/>
    <cellStyle name="40% - Accent5 5 8 2 2 2" xfId="4548"/>
    <cellStyle name="40% - Accent5 5 8 2 3" xfId="4549"/>
    <cellStyle name="40% - Accent5 5 8 2 3 2" xfId="4550"/>
    <cellStyle name="40% - Accent5 5 8 2 4" xfId="4551"/>
    <cellStyle name="40% - Accent5 5 8 3" xfId="4552"/>
    <cellStyle name="40% - Accent5 5 8 3 2" xfId="4553"/>
    <cellStyle name="40% - Accent5 5 8 4" xfId="4554"/>
    <cellStyle name="40% - Accent5 5 8 4 2" xfId="4555"/>
    <cellStyle name="40% - Accent5 5 8 5" xfId="4556"/>
    <cellStyle name="40% - Accent5 5 9" xfId="4557"/>
    <cellStyle name="40% - Accent5 5 9 2" xfId="4558"/>
    <cellStyle name="40% - Accent5 5 9 2 2" xfId="4559"/>
    <cellStyle name="40% - Accent5 5 9 2 2 2" xfId="4560"/>
    <cellStyle name="40% - Accent5 5 9 2 3" xfId="4561"/>
    <cellStyle name="40% - Accent5 5 9 2 3 2" xfId="4562"/>
    <cellStyle name="40% - Accent5 5 9 2 4" xfId="4563"/>
    <cellStyle name="40% - Accent5 5 9 3" xfId="4564"/>
    <cellStyle name="40% - Accent5 5 9 3 2" xfId="4565"/>
    <cellStyle name="40% - Accent5 5 9 4" xfId="4566"/>
    <cellStyle name="40% - Accent5 5 9 4 2" xfId="4567"/>
    <cellStyle name="40% - Accent5 5 9 5" xfId="4568"/>
    <cellStyle name="40% - Accent6 2" xfId="4569"/>
    <cellStyle name="40% - Accent6 3" xfId="4570"/>
    <cellStyle name="40% - Accent6 4" xfId="4571"/>
    <cellStyle name="40% - Accent6 5" xfId="4572"/>
    <cellStyle name="40% - Accent6 5 10" xfId="4573"/>
    <cellStyle name="40% - Accent6 5 10 2" xfId="4574"/>
    <cellStyle name="40% - Accent6 5 10 2 2" xfId="4575"/>
    <cellStyle name="40% - Accent6 5 10 2 2 2" xfId="4576"/>
    <cellStyle name="40% - Accent6 5 10 2 3" xfId="4577"/>
    <cellStyle name="40% - Accent6 5 10 2 3 2" xfId="4578"/>
    <cellStyle name="40% - Accent6 5 10 2 4" xfId="4579"/>
    <cellStyle name="40% - Accent6 5 10 3" xfId="4580"/>
    <cellStyle name="40% - Accent6 5 10 3 2" xfId="4581"/>
    <cellStyle name="40% - Accent6 5 10 4" xfId="4582"/>
    <cellStyle name="40% - Accent6 5 10 4 2" xfId="4583"/>
    <cellStyle name="40% - Accent6 5 10 5" xfId="4584"/>
    <cellStyle name="40% - Accent6 5 11" xfId="4585"/>
    <cellStyle name="40% - Accent6 5 11 2" xfId="4586"/>
    <cellStyle name="40% - Accent6 5 11 2 2" xfId="4587"/>
    <cellStyle name="40% - Accent6 5 11 2 2 2" xfId="4588"/>
    <cellStyle name="40% - Accent6 5 11 2 3" xfId="4589"/>
    <cellStyle name="40% - Accent6 5 11 2 3 2" xfId="4590"/>
    <cellStyle name="40% - Accent6 5 11 2 4" xfId="4591"/>
    <cellStyle name="40% - Accent6 5 11 3" xfId="4592"/>
    <cellStyle name="40% - Accent6 5 11 3 2" xfId="4593"/>
    <cellStyle name="40% - Accent6 5 11 4" xfId="4594"/>
    <cellStyle name="40% - Accent6 5 11 4 2" xfId="4595"/>
    <cellStyle name="40% - Accent6 5 11 5" xfId="4596"/>
    <cellStyle name="40% - Accent6 5 12" xfId="4597"/>
    <cellStyle name="40% - Accent6 5 12 2" xfId="4598"/>
    <cellStyle name="40% - Accent6 5 12 2 2" xfId="4599"/>
    <cellStyle name="40% - Accent6 5 12 2 2 2" xfId="4600"/>
    <cellStyle name="40% - Accent6 5 12 2 3" xfId="4601"/>
    <cellStyle name="40% - Accent6 5 12 2 3 2" xfId="4602"/>
    <cellStyle name="40% - Accent6 5 12 2 4" xfId="4603"/>
    <cellStyle name="40% - Accent6 5 12 3" xfId="4604"/>
    <cellStyle name="40% - Accent6 5 12 3 2" xfId="4605"/>
    <cellStyle name="40% - Accent6 5 12 4" xfId="4606"/>
    <cellStyle name="40% - Accent6 5 12 4 2" xfId="4607"/>
    <cellStyle name="40% - Accent6 5 12 5" xfId="4608"/>
    <cellStyle name="40% - Accent6 5 13" xfId="4609"/>
    <cellStyle name="40% - Accent6 5 13 2" xfId="4610"/>
    <cellStyle name="40% - Accent6 5 13 2 2" xfId="4611"/>
    <cellStyle name="40% - Accent6 5 13 2 2 2" xfId="4612"/>
    <cellStyle name="40% - Accent6 5 13 2 3" xfId="4613"/>
    <cellStyle name="40% - Accent6 5 13 2 3 2" xfId="4614"/>
    <cellStyle name="40% - Accent6 5 13 2 4" xfId="4615"/>
    <cellStyle name="40% - Accent6 5 13 3" xfId="4616"/>
    <cellStyle name="40% - Accent6 5 13 3 2" xfId="4617"/>
    <cellStyle name="40% - Accent6 5 13 4" xfId="4618"/>
    <cellStyle name="40% - Accent6 5 13 4 2" xfId="4619"/>
    <cellStyle name="40% - Accent6 5 13 5" xfId="4620"/>
    <cellStyle name="40% - Accent6 5 14" xfId="4621"/>
    <cellStyle name="40% - Accent6 5 14 2" xfId="4622"/>
    <cellStyle name="40% - Accent6 5 14 2 2" xfId="4623"/>
    <cellStyle name="40% - Accent6 5 14 2 2 2" xfId="4624"/>
    <cellStyle name="40% - Accent6 5 14 2 3" xfId="4625"/>
    <cellStyle name="40% - Accent6 5 14 2 3 2" xfId="4626"/>
    <cellStyle name="40% - Accent6 5 14 2 4" xfId="4627"/>
    <cellStyle name="40% - Accent6 5 14 3" xfId="4628"/>
    <cellStyle name="40% - Accent6 5 14 3 2" xfId="4629"/>
    <cellStyle name="40% - Accent6 5 14 4" xfId="4630"/>
    <cellStyle name="40% - Accent6 5 14 4 2" xfId="4631"/>
    <cellStyle name="40% - Accent6 5 14 5" xfId="4632"/>
    <cellStyle name="40% - Accent6 5 15" xfId="4633"/>
    <cellStyle name="40% - Accent6 5 15 2" xfId="4634"/>
    <cellStyle name="40% - Accent6 5 15 2 2" xfId="4635"/>
    <cellStyle name="40% - Accent6 5 15 2 2 2" xfId="4636"/>
    <cellStyle name="40% - Accent6 5 15 2 3" xfId="4637"/>
    <cellStyle name="40% - Accent6 5 15 2 3 2" xfId="4638"/>
    <cellStyle name="40% - Accent6 5 15 2 4" xfId="4639"/>
    <cellStyle name="40% - Accent6 5 15 3" xfId="4640"/>
    <cellStyle name="40% - Accent6 5 15 3 2" xfId="4641"/>
    <cellStyle name="40% - Accent6 5 15 4" xfId="4642"/>
    <cellStyle name="40% - Accent6 5 15 4 2" xfId="4643"/>
    <cellStyle name="40% - Accent6 5 15 5" xfId="4644"/>
    <cellStyle name="40% - Accent6 5 16" xfId="4645"/>
    <cellStyle name="40% - Accent6 5 16 2" xfId="4646"/>
    <cellStyle name="40% - Accent6 5 16 2 2" xfId="4647"/>
    <cellStyle name="40% - Accent6 5 16 2 2 2" xfId="4648"/>
    <cellStyle name="40% - Accent6 5 16 2 3" xfId="4649"/>
    <cellStyle name="40% - Accent6 5 16 2 3 2" xfId="4650"/>
    <cellStyle name="40% - Accent6 5 16 2 4" xfId="4651"/>
    <cellStyle name="40% - Accent6 5 16 3" xfId="4652"/>
    <cellStyle name="40% - Accent6 5 16 3 2" xfId="4653"/>
    <cellStyle name="40% - Accent6 5 16 4" xfId="4654"/>
    <cellStyle name="40% - Accent6 5 16 4 2" xfId="4655"/>
    <cellStyle name="40% - Accent6 5 16 5" xfId="4656"/>
    <cellStyle name="40% - Accent6 5 17" xfId="4657"/>
    <cellStyle name="40% - Accent6 5 17 2" xfId="4658"/>
    <cellStyle name="40% - Accent6 5 17 2 2" xfId="4659"/>
    <cellStyle name="40% - Accent6 5 17 2 2 2" xfId="4660"/>
    <cellStyle name="40% - Accent6 5 17 2 3" xfId="4661"/>
    <cellStyle name="40% - Accent6 5 17 2 3 2" xfId="4662"/>
    <cellStyle name="40% - Accent6 5 17 2 4" xfId="4663"/>
    <cellStyle name="40% - Accent6 5 17 3" xfId="4664"/>
    <cellStyle name="40% - Accent6 5 17 3 2" xfId="4665"/>
    <cellStyle name="40% - Accent6 5 17 4" xfId="4666"/>
    <cellStyle name="40% - Accent6 5 17 4 2" xfId="4667"/>
    <cellStyle name="40% - Accent6 5 17 5" xfId="4668"/>
    <cellStyle name="40% - Accent6 5 18" xfId="4669"/>
    <cellStyle name="40% - Accent6 5 18 2" xfId="4670"/>
    <cellStyle name="40% - Accent6 5 18 2 2" xfId="4671"/>
    <cellStyle name="40% - Accent6 5 18 2 2 2" xfId="4672"/>
    <cellStyle name="40% - Accent6 5 18 2 3" xfId="4673"/>
    <cellStyle name="40% - Accent6 5 18 2 3 2" xfId="4674"/>
    <cellStyle name="40% - Accent6 5 18 2 4" xfId="4675"/>
    <cellStyle name="40% - Accent6 5 18 3" xfId="4676"/>
    <cellStyle name="40% - Accent6 5 18 3 2" xfId="4677"/>
    <cellStyle name="40% - Accent6 5 18 4" xfId="4678"/>
    <cellStyle name="40% - Accent6 5 18 4 2" xfId="4679"/>
    <cellStyle name="40% - Accent6 5 18 5" xfId="4680"/>
    <cellStyle name="40% - Accent6 5 19" xfId="4681"/>
    <cellStyle name="40% - Accent6 5 19 2" xfId="4682"/>
    <cellStyle name="40% - Accent6 5 19 2 2" xfId="4683"/>
    <cellStyle name="40% - Accent6 5 19 3" xfId="4684"/>
    <cellStyle name="40% - Accent6 5 19 3 2" xfId="4685"/>
    <cellStyle name="40% - Accent6 5 19 4" xfId="4686"/>
    <cellStyle name="40% - Accent6 5 2" xfId="4687"/>
    <cellStyle name="40% - Accent6 5 2 10" xfId="4688"/>
    <cellStyle name="40% - Accent6 5 2 10 2" xfId="4689"/>
    <cellStyle name="40% - Accent6 5 2 10 2 2" xfId="4690"/>
    <cellStyle name="40% - Accent6 5 2 10 2 2 2" xfId="4691"/>
    <cellStyle name="40% - Accent6 5 2 10 2 3" xfId="4692"/>
    <cellStyle name="40% - Accent6 5 2 10 2 3 2" xfId="4693"/>
    <cellStyle name="40% - Accent6 5 2 10 2 4" xfId="4694"/>
    <cellStyle name="40% - Accent6 5 2 10 3" xfId="4695"/>
    <cellStyle name="40% - Accent6 5 2 10 3 2" xfId="4696"/>
    <cellStyle name="40% - Accent6 5 2 10 4" xfId="4697"/>
    <cellStyle name="40% - Accent6 5 2 10 4 2" xfId="4698"/>
    <cellStyle name="40% - Accent6 5 2 10 5" xfId="4699"/>
    <cellStyle name="40% - Accent6 5 2 11" xfId="4700"/>
    <cellStyle name="40% - Accent6 5 2 11 2" xfId="4701"/>
    <cellStyle name="40% - Accent6 5 2 11 2 2" xfId="4702"/>
    <cellStyle name="40% - Accent6 5 2 11 2 2 2" xfId="4703"/>
    <cellStyle name="40% - Accent6 5 2 11 2 3" xfId="4704"/>
    <cellStyle name="40% - Accent6 5 2 11 2 3 2" xfId="4705"/>
    <cellStyle name="40% - Accent6 5 2 11 2 4" xfId="4706"/>
    <cellStyle name="40% - Accent6 5 2 11 3" xfId="4707"/>
    <cellStyle name="40% - Accent6 5 2 11 3 2" xfId="4708"/>
    <cellStyle name="40% - Accent6 5 2 11 4" xfId="4709"/>
    <cellStyle name="40% - Accent6 5 2 11 4 2" xfId="4710"/>
    <cellStyle name="40% - Accent6 5 2 11 5" xfId="4711"/>
    <cellStyle name="40% - Accent6 5 2 12" xfId="4712"/>
    <cellStyle name="40% - Accent6 5 2 12 2" xfId="4713"/>
    <cellStyle name="40% - Accent6 5 2 12 2 2" xfId="4714"/>
    <cellStyle name="40% - Accent6 5 2 12 2 2 2" xfId="4715"/>
    <cellStyle name="40% - Accent6 5 2 12 2 3" xfId="4716"/>
    <cellStyle name="40% - Accent6 5 2 12 2 3 2" xfId="4717"/>
    <cellStyle name="40% - Accent6 5 2 12 2 4" xfId="4718"/>
    <cellStyle name="40% - Accent6 5 2 12 3" xfId="4719"/>
    <cellStyle name="40% - Accent6 5 2 12 3 2" xfId="4720"/>
    <cellStyle name="40% - Accent6 5 2 12 4" xfId="4721"/>
    <cellStyle name="40% - Accent6 5 2 12 4 2" xfId="4722"/>
    <cellStyle name="40% - Accent6 5 2 12 5" xfId="4723"/>
    <cellStyle name="40% - Accent6 5 2 13" xfId="4724"/>
    <cellStyle name="40% - Accent6 5 2 13 2" xfId="4725"/>
    <cellStyle name="40% - Accent6 5 2 13 2 2" xfId="4726"/>
    <cellStyle name="40% - Accent6 5 2 13 2 2 2" xfId="4727"/>
    <cellStyle name="40% - Accent6 5 2 13 2 3" xfId="4728"/>
    <cellStyle name="40% - Accent6 5 2 13 2 3 2" xfId="4729"/>
    <cellStyle name="40% - Accent6 5 2 13 2 4" xfId="4730"/>
    <cellStyle name="40% - Accent6 5 2 13 3" xfId="4731"/>
    <cellStyle name="40% - Accent6 5 2 13 3 2" xfId="4732"/>
    <cellStyle name="40% - Accent6 5 2 13 4" xfId="4733"/>
    <cellStyle name="40% - Accent6 5 2 13 4 2" xfId="4734"/>
    <cellStyle name="40% - Accent6 5 2 13 5" xfId="4735"/>
    <cellStyle name="40% - Accent6 5 2 14" xfId="4736"/>
    <cellStyle name="40% - Accent6 5 2 14 2" xfId="4737"/>
    <cellStyle name="40% - Accent6 5 2 14 2 2" xfId="4738"/>
    <cellStyle name="40% - Accent6 5 2 14 2 2 2" xfId="4739"/>
    <cellStyle name="40% - Accent6 5 2 14 2 3" xfId="4740"/>
    <cellStyle name="40% - Accent6 5 2 14 2 3 2" xfId="4741"/>
    <cellStyle name="40% - Accent6 5 2 14 2 4" xfId="4742"/>
    <cellStyle name="40% - Accent6 5 2 14 3" xfId="4743"/>
    <cellStyle name="40% - Accent6 5 2 14 3 2" xfId="4744"/>
    <cellStyle name="40% - Accent6 5 2 14 4" xfId="4745"/>
    <cellStyle name="40% - Accent6 5 2 14 4 2" xfId="4746"/>
    <cellStyle name="40% - Accent6 5 2 14 5" xfId="4747"/>
    <cellStyle name="40% - Accent6 5 2 15" xfId="4748"/>
    <cellStyle name="40% - Accent6 5 2 15 2" xfId="4749"/>
    <cellStyle name="40% - Accent6 5 2 15 2 2" xfId="4750"/>
    <cellStyle name="40% - Accent6 5 2 15 2 2 2" xfId="4751"/>
    <cellStyle name="40% - Accent6 5 2 15 2 3" xfId="4752"/>
    <cellStyle name="40% - Accent6 5 2 15 2 3 2" xfId="4753"/>
    <cellStyle name="40% - Accent6 5 2 15 2 4" xfId="4754"/>
    <cellStyle name="40% - Accent6 5 2 15 3" xfId="4755"/>
    <cellStyle name="40% - Accent6 5 2 15 3 2" xfId="4756"/>
    <cellStyle name="40% - Accent6 5 2 15 4" xfId="4757"/>
    <cellStyle name="40% - Accent6 5 2 15 4 2" xfId="4758"/>
    <cellStyle name="40% - Accent6 5 2 15 5" xfId="4759"/>
    <cellStyle name="40% - Accent6 5 2 16" xfId="4760"/>
    <cellStyle name="40% - Accent6 5 2 16 2" xfId="4761"/>
    <cellStyle name="40% - Accent6 5 2 16 2 2" xfId="4762"/>
    <cellStyle name="40% - Accent6 5 2 16 2 2 2" xfId="4763"/>
    <cellStyle name="40% - Accent6 5 2 16 2 3" xfId="4764"/>
    <cellStyle name="40% - Accent6 5 2 16 2 3 2" xfId="4765"/>
    <cellStyle name="40% - Accent6 5 2 16 2 4" xfId="4766"/>
    <cellStyle name="40% - Accent6 5 2 16 3" xfId="4767"/>
    <cellStyle name="40% - Accent6 5 2 16 3 2" xfId="4768"/>
    <cellStyle name="40% - Accent6 5 2 16 4" xfId="4769"/>
    <cellStyle name="40% - Accent6 5 2 16 4 2" xfId="4770"/>
    <cellStyle name="40% - Accent6 5 2 16 5" xfId="4771"/>
    <cellStyle name="40% - Accent6 5 2 17" xfId="4772"/>
    <cellStyle name="40% - Accent6 5 2 17 2" xfId="4773"/>
    <cellStyle name="40% - Accent6 5 2 17 2 2" xfId="4774"/>
    <cellStyle name="40% - Accent6 5 2 17 2 2 2" xfId="4775"/>
    <cellStyle name="40% - Accent6 5 2 17 2 3" xfId="4776"/>
    <cellStyle name="40% - Accent6 5 2 17 2 3 2" xfId="4777"/>
    <cellStyle name="40% - Accent6 5 2 17 2 4" xfId="4778"/>
    <cellStyle name="40% - Accent6 5 2 17 3" xfId="4779"/>
    <cellStyle name="40% - Accent6 5 2 17 3 2" xfId="4780"/>
    <cellStyle name="40% - Accent6 5 2 17 4" xfId="4781"/>
    <cellStyle name="40% - Accent6 5 2 17 4 2" xfId="4782"/>
    <cellStyle name="40% - Accent6 5 2 17 5" xfId="4783"/>
    <cellStyle name="40% - Accent6 5 2 18" xfId="4784"/>
    <cellStyle name="40% - Accent6 5 2 18 2" xfId="4785"/>
    <cellStyle name="40% - Accent6 5 2 18 2 2" xfId="4786"/>
    <cellStyle name="40% - Accent6 5 2 18 3" xfId="4787"/>
    <cellStyle name="40% - Accent6 5 2 18 3 2" xfId="4788"/>
    <cellStyle name="40% - Accent6 5 2 18 4" xfId="4789"/>
    <cellStyle name="40% - Accent6 5 2 19" xfId="4790"/>
    <cellStyle name="40% - Accent6 5 2 19 2" xfId="4791"/>
    <cellStyle name="40% - Accent6 5 2 2" xfId="4792"/>
    <cellStyle name="40% - Accent6 5 2 2 2" xfId="4793"/>
    <cellStyle name="40% - Accent6 5 2 2 2 2" xfId="4794"/>
    <cellStyle name="40% - Accent6 5 2 2 2 2 2" xfId="4795"/>
    <cellStyle name="40% - Accent6 5 2 2 2 3" xfId="4796"/>
    <cellStyle name="40% - Accent6 5 2 2 2 3 2" xfId="4797"/>
    <cellStyle name="40% - Accent6 5 2 2 2 4" xfId="4798"/>
    <cellStyle name="40% - Accent6 5 2 2 3" xfId="4799"/>
    <cellStyle name="40% - Accent6 5 2 2 3 2" xfId="4800"/>
    <cellStyle name="40% - Accent6 5 2 2 4" xfId="4801"/>
    <cellStyle name="40% - Accent6 5 2 2 4 2" xfId="4802"/>
    <cellStyle name="40% - Accent6 5 2 2 5" xfId="4803"/>
    <cellStyle name="40% - Accent6 5 2 20" xfId="4804"/>
    <cellStyle name="40% - Accent6 5 2 20 2" xfId="4805"/>
    <cellStyle name="40% - Accent6 5 2 21" xfId="4806"/>
    <cellStyle name="40% - Accent6 5 2 21 2" xfId="4807"/>
    <cellStyle name="40% - Accent6 5 2 22" xfId="4808"/>
    <cellStyle name="40% - Accent6 5 2 3" xfId="4809"/>
    <cellStyle name="40% - Accent6 5 2 3 2" xfId="4810"/>
    <cellStyle name="40% - Accent6 5 2 3 2 2" xfId="4811"/>
    <cellStyle name="40% - Accent6 5 2 3 2 2 2" xfId="4812"/>
    <cellStyle name="40% - Accent6 5 2 3 2 3" xfId="4813"/>
    <cellStyle name="40% - Accent6 5 2 3 2 3 2" xfId="4814"/>
    <cellStyle name="40% - Accent6 5 2 3 2 4" xfId="4815"/>
    <cellStyle name="40% - Accent6 5 2 3 3" xfId="4816"/>
    <cellStyle name="40% - Accent6 5 2 3 3 2" xfId="4817"/>
    <cellStyle name="40% - Accent6 5 2 3 4" xfId="4818"/>
    <cellStyle name="40% - Accent6 5 2 3 4 2" xfId="4819"/>
    <cellStyle name="40% - Accent6 5 2 3 5" xfId="4820"/>
    <cellStyle name="40% - Accent6 5 2 4" xfId="4821"/>
    <cellStyle name="40% - Accent6 5 2 4 2" xfId="4822"/>
    <cellStyle name="40% - Accent6 5 2 4 2 2" xfId="4823"/>
    <cellStyle name="40% - Accent6 5 2 4 2 2 2" xfId="4824"/>
    <cellStyle name="40% - Accent6 5 2 4 2 3" xfId="4825"/>
    <cellStyle name="40% - Accent6 5 2 4 2 3 2" xfId="4826"/>
    <cellStyle name="40% - Accent6 5 2 4 2 4" xfId="4827"/>
    <cellStyle name="40% - Accent6 5 2 4 3" xfId="4828"/>
    <cellStyle name="40% - Accent6 5 2 4 3 2" xfId="4829"/>
    <cellStyle name="40% - Accent6 5 2 4 4" xfId="4830"/>
    <cellStyle name="40% - Accent6 5 2 4 4 2" xfId="4831"/>
    <cellStyle name="40% - Accent6 5 2 4 5" xfId="4832"/>
    <cellStyle name="40% - Accent6 5 2 5" xfId="4833"/>
    <cellStyle name="40% - Accent6 5 2 5 2" xfId="4834"/>
    <cellStyle name="40% - Accent6 5 2 5 2 2" xfId="4835"/>
    <cellStyle name="40% - Accent6 5 2 5 2 2 2" xfId="4836"/>
    <cellStyle name="40% - Accent6 5 2 5 2 3" xfId="4837"/>
    <cellStyle name="40% - Accent6 5 2 5 2 3 2" xfId="4838"/>
    <cellStyle name="40% - Accent6 5 2 5 2 4" xfId="4839"/>
    <cellStyle name="40% - Accent6 5 2 5 3" xfId="4840"/>
    <cellStyle name="40% - Accent6 5 2 5 3 2" xfId="4841"/>
    <cellStyle name="40% - Accent6 5 2 5 4" xfId="4842"/>
    <cellStyle name="40% - Accent6 5 2 5 4 2" xfId="4843"/>
    <cellStyle name="40% - Accent6 5 2 5 5" xfId="4844"/>
    <cellStyle name="40% - Accent6 5 2 6" xfId="4845"/>
    <cellStyle name="40% - Accent6 5 2 6 2" xfId="4846"/>
    <cellStyle name="40% - Accent6 5 2 6 2 2" xfId="4847"/>
    <cellStyle name="40% - Accent6 5 2 6 2 2 2" xfId="4848"/>
    <cellStyle name="40% - Accent6 5 2 6 2 3" xfId="4849"/>
    <cellStyle name="40% - Accent6 5 2 6 2 3 2" xfId="4850"/>
    <cellStyle name="40% - Accent6 5 2 6 2 4" xfId="4851"/>
    <cellStyle name="40% - Accent6 5 2 6 3" xfId="4852"/>
    <cellStyle name="40% - Accent6 5 2 6 3 2" xfId="4853"/>
    <cellStyle name="40% - Accent6 5 2 6 4" xfId="4854"/>
    <cellStyle name="40% - Accent6 5 2 6 4 2" xfId="4855"/>
    <cellStyle name="40% - Accent6 5 2 6 5" xfId="4856"/>
    <cellStyle name="40% - Accent6 5 2 7" xfId="4857"/>
    <cellStyle name="40% - Accent6 5 2 7 2" xfId="4858"/>
    <cellStyle name="40% - Accent6 5 2 7 2 2" xfId="4859"/>
    <cellStyle name="40% - Accent6 5 2 7 2 2 2" xfId="4860"/>
    <cellStyle name="40% - Accent6 5 2 7 2 3" xfId="4861"/>
    <cellStyle name="40% - Accent6 5 2 7 2 3 2" xfId="4862"/>
    <cellStyle name="40% - Accent6 5 2 7 2 4" xfId="4863"/>
    <cellStyle name="40% - Accent6 5 2 7 3" xfId="4864"/>
    <cellStyle name="40% - Accent6 5 2 7 3 2" xfId="4865"/>
    <cellStyle name="40% - Accent6 5 2 7 4" xfId="4866"/>
    <cellStyle name="40% - Accent6 5 2 7 4 2" xfId="4867"/>
    <cellStyle name="40% - Accent6 5 2 7 5" xfId="4868"/>
    <cellStyle name="40% - Accent6 5 2 8" xfId="4869"/>
    <cellStyle name="40% - Accent6 5 2 8 2" xfId="4870"/>
    <cellStyle name="40% - Accent6 5 2 8 2 2" xfId="4871"/>
    <cellStyle name="40% - Accent6 5 2 8 2 2 2" xfId="4872"/>
    <cellStyle name="40% - Accent6 5 2 8 2 3" xfId="4873"/>
    <cellStyle name="40% - Accent6 5 2 8 2 3 2" xfId="4874"/>
    <cellStyle name="40% - Accent6 5 2 8 2 4" xfId="4875"/>
    <cellStyle name="40% - Accent6 5 2 8 3" xfId="4876"/>
    <cellStyle name="40% - Accent6 5 2 8 3 2" xfId="4877"/>
    <cellStyle name="40% - Accent6 5 2 8 4" xfId="4878"/>
    <cellStyle name="40% - Accent6 5 2 8 4 2" xfId="4879"/>
    <cellStyle name="40% - Accent6 5 2 8 5" xfId="4880"/>
    <cellStyle name="40% - Accent6 5 2 9" xfId="4881"/>
    <cellStyle name="40% - Accent6 5 2 9 2" xfId="4882"/>
    <cellStyle name="40% - Accent6 5 2 9 2 2" xfId="4883"/>
    <cellStyle name="40% - Accent6 5 2 9 2 2 2" xfId="4884"/>
    <cellStyle name="40% - Accent6 5 2 9 2 3" xfId="4885"/>
    <cellStyle name="40% - Accent6 5 2 9 2 3 2" xfId="4886"/>
    <cellStyle name="40% - Accent6 5 2 9 2 4" xfId="4887"/>
    <cellStyle name="40% - Accent6 5 2 9 3" xfId="4888"/>
    <cellStyle name="40% - Accent6 5 2 9 3 2" xfId="4889"/>
    <cellStyle name="40% - Accent6 5 2 9 4" xfId="4890"/>
    <cellStyle name="40% - Accent6 5 2 9 4 2" xfId="4891"/>
    <cellStyle name="40% - Accent6 5 2 9 5" xfId="4892"/>
    <cellStyle name="40% - Accent6 5 20" xfId="4893"/>
    <cellStyle name="40% - Accent6 5 20 2" xfId="4894"/>
    <cellStyle name="40% - Accent6 5 21" xfId="4895"/>
    <cellStyle name="40% - Accent6 5 21 2" xfId="4896"/>
    <cellStyle name="40% - Accent6 5 22" xfId="4897"/>
    <cellStyle name="40% - Accent6 5 22 2" xfId="4898"/>
    <cellStyle name="40% - Accent6 5 23" xfId="4899"/>
    <cellStyle name="40% - Accent6 5 3" xfId="4900"/>
    <cellStyle name="40% - Accent6 5 3 2" xfId="4901"/>
    <cellStyle name="40% - Accent6 5 3 2 2" xfId="4902"/>
    <cellStyle name="40% - Accent6 5 3 2 2 2" xfId="4903"/>
    <cellStyle name="40% - Accent6 5 3 2 3" xfId="4904"/>
    <cellStyle name="40% - Accent6 5 3 2 3 2" xfId="4905"/>
    <cellStyle name="40% - Accent6 5 3 2 4" xfId="4906"/>
    <cellStyle name="40% - Accent6 5 3 3" xfId="4907"/>
    <cellStyle name="40% - Accent6 5 3 3 2" xfId="4908"/>
    <cellStyle name="40% - Accent6 5 3 4" xfId="4909"/>
    <cellStyle name="40% - Accent6 5 3 4 2" xfId="4910"/>
    <cellStyle name="40% - Accent6 5 3 5" xfId="4911"/>
    <cellStyle name="40% - Accent6 5 4" xfId="4912"/>
    <cellStyle name="40% - Accent6 5 4 2" xfId="4913"/>
    <cellStyle name="40% - Accent6 5 4 2 2" xfId="4914"/>
    <cellStyle name="40% - Accent6 5 4 2 2 2" xfId="4915"/>
    <cellStyle name="40% - Accent6 5 4 2 3" xfId="4916"/>
    <cellStyle name="40% - Accent6 5 4 2 3 2" xfId="4917"/>
    <cellStyle name="40% - Accent6 5 4 2 4" xfId="4918"/>
    <cellStyle name="40% - Accent6 5 4 3" xfId="4919"/>
    <cellStyle name="40% - Accent6 5 4 3 2" xfId="4920"/>
    <cellStyle name="40% - Accent6 5 4 4" xfId="4921"/>
    <cellStyle name="40% - Accent6 5 4 4 2" xfId="4922"/>
    <cellStyle name="40% - Accent6 5 4 5" xfId="4923"/>
    <cellStyle name="40% - Accent6 5 5" xfId="4924"/>
    <cellStyle name="40% - Accent6 5 5 2" xfId="4925"/>
    <cellStyle name="40% - Accent6 5 5 2 2" xfId="4926"/>
    <cellStyle name="40% - Accent6 5 5 2 2 2" xfId="4927"/>
    <cellStyle name="40% - Accent6 5 5 2 3" xfId="4928"/>
    <cellStyle name="40% - Accent6 5 5 2 3 2" xfId="4929"/>
    <cellStyle name="40% - Accent6 5 5 2 4" xfId="4930"/>
    <cellStyle name="40% - Accent6 5 5 3" xfId="4931"/>
    <cellStyle name="40% - Accent6 5 5 3 2" xfId="4932"/>
    <cellStyle name="40% - Accent6 5 5 4" xfId="4933"/>
    <cellStyle name="40% - Accent6 5 5 4 2" xfId="4934"/>
    <cellStyle name="40% - Accent6 5 5 5" xfId="4935"/>
    <cellStyle name="40% - Accent6 5 6" xfId="4936"/>
    <cellStyle name="40% - Accent6 5 6 2" xfId="4937"/>
    <cellStyle name="40% - Accent6 5 6 2 2" xfId="4938"/>
    <cellStyle name="40% - Accent6 5 6 2 2 2" xfId="4939"/>
    <cellStyle name="40% - Accent6 5 6 2 3" xfId="4940"/>
    <cellStyle name="40% - Accent6 5 6 2 3 2" xfId="4941"/>
    <cellStyle name="40% - Accent6 5 6 2 4" xfId="4942"/>
    <cellStyle name="40% - Accent6 5 6 3" xfId="4943"/>
    <cellStyle name="40% - Accent6 5 6 3 2" xfId="4944"/>
    <cellStyle name="40% - Accent6 5 6 4" xfId="4945"/>
    <cellStyle name="40% - Accent6 5 6 4 2" xfId="4946"/>
    <cellStyle name="40% - Accent6 5 6 5" xfId="4947"/>
    <cellStyle name="40% - Accent6 5 7" xfId="4948"/>
    <cellStyle name="40% - Accent6 5 7 2" xfId="4949"/>
    <cellStyle name="40% - Accent6 5 7 2 2" xfId="4950"/>
    <cellStyle name="40% - Accent6 5 7 2 2 2" xfId="4951"/>
    <cellStyle name="40% - Accent6 5 7 2 3" xfId="4952"/>
    <cellStyle name="40% - Accent6 5 7 2 3 2" xfId="4953"/>
    <cellStyle name="40% - Accent6 5 7 2 4" xfId="4954"/>
    <cellStyle name="40% - Accent6 5 7 3" xfId="4955"/>
    <cellStyle name="40% - Accent6 5 7 3 2" xfId="4956"/>
    <cellStyle name="40% - Accent6 5 7 4" xfId="4957"/>
    <cellStyle name="40% - Accent6 5 7 4 2" xfId="4958"/>
    <cellStyle name="40% - Accent6 5 7 5" xfId="4959"/>
    <cellStyle name="40% - Accent6 5 8" xfId="4960"/>
    <cellStyle name="40% - Accent6 5 8 2" xfId="4961"/>
    <cellStyle name="40% - Accent6 5 8 2 2" xfId="4962"/>
    <cellStyle name="40% - Accent6 5 8 2 2 2" xfId="4963"/>
    <cellStyle name="40% - Accent6 5 8 2 3" xfId="4964"/>
    <cellStyle name="40% - Accent6 5 8 2 3 2" xfId="4965"/>
    <cellStyle name="40% - Accent6 5 8 2 4" xfId="4966"/>
    <cellStyle name="40% - Accent6 5 8 3" xfId="4967"/>
    <cellStyle name="40% - Accent6 5 8 3 2" xfId="4968"/>
    <cellStyle name="40% - Accent6 5 8 4" xfId="4969"/>
    <cellStyle name="40% - Accent6 5 8 4 2" xfId="4970"/>
    <cellStyle name="40% - Accent6 5 8 5" xfId="4971"/>
    <cellStyle name="40% - Accent6 5 9" xfId="4972"/>
    <cellStyle name="40% - Accent6 5 9 2" xfId="4973"/>
    <cellStyle name="40% - Accent6 5 9 2 2" xfId="4974"/>
    <cellStyle name="40% - Accent6 5 9 2 2 2" xfId="4975"/>
    <cellStyle name="40% - Accent6 5 9 2 3" xfId="4976"/>
    <cellStyle name="40% - Accent6 5 9 2 3 2" xfId="4977"/>
    <cellStyle name="40% - Accent6 5 9 2 4" xfId="4978"/>
    <cellStyle name="40% - Accent6 5 9 3" xfId="4979"/>
    <cellStyle name="40% - Accent6 5 9 3 2" xfId="4980"/>
    <cellStyle name="40% - Accent6 5 9 4" xfId="4981"/>
    <cellStyle name="40% - Accent6 5 9 4 2" xfId="4982"/>
    <cellStyle name="40% - Accent6 5 9 5" xfId="4983"/>
    <cellStyle name="60% - Accent1 2" xfId="4984"/>
    <cellStyle name="60% - Accent1 3" xfId="4985"/>
    <cellStyle name="60% - Accent1 4" xfId="4986"/>
    <cellStyle name="60% - Accent1 5" xfId="4987"/>
    <cellStyle name="60% - Accent2 2" xfId="4988"/>
    <cellStyle name="60% - Accent2 3" xfId="4989"/>
    <cellStyle name="60% - Accent2 4" xfId="4990"/>
    <cellStyle name="60% - Accent2 5" xfId="4991"/>
    <cellStyle name="60% - Accent3 2" xfId="4992"/>
    <cellStyle name="60% - Accent3 3" xfId="4993"/>
    <cellStyle name="60% - Accent3 4" xfId="4994"/>
    <cellStyle name="60% - Accent3 5" xfId="4995"/>
    <cellStyle name="60% - Accent4 2" xfId="4996"/>
    <cellStyle name="60% - Accent4 3" xfId="4997"/>
    <cellStyle name="60% - Accent4 4" xfId="4998"/>
    <cellStyle name="60% - Accent4 5" xfId="4999"/>
    <cellStyle name="60% - Accent5 2" xfId="5000"/>
    <cellStyle name="60% - Accent5 3" xfId="5001"/>
    <cellStyle name="60% - Accent5 4" xfId="5002"/>
    <cellStyle name="60% - Accent5 5" xfId="5003"/>
    <cellStyle name="60% - Accent6 2" xfId="5004"/>
    <cellStyle name="60% - Accent6 3" xfId="5005"/>
    <cellStyle name="60% - Accent6 4" xfId="5006"/>
    <cellStyle name="60% - Accent6 5" xfId="5007"/>
    <cellStyle name="Accent1 2" xfId="5008"/>
    <cellStyle name="Accent1 3" xfId="5009"/>
    <cellStyle name="Accent1 4" xfId="5010"/>
    <cellStyle name="Accent1 5" xfId="5011"/>
    <cellStyle name="Accent2 2" xfId="5012"/>
    <cellStyle name="Accent2 3" xfId="5013"/>
    <cellStyle name="Accent2 4" xfId="5014"/>
    <cellStyle name="Accent2 5" xfId="5015"/>
    <cellStyle name="Accent3 2" xfId="5016"/>
    <cellStyle name="Accent3 3" xfId="5017"/>
    <cellStyle name="Accent3 4" xfId="5018"/>
    <cellStyle name="Accent3 5" xfId="5019"/>
    <cellStyle name="Accent4 2" xfId="5020"/>
    <cellStyle name="Accent4 3" xfId="5021"/>
    <cellStyle name="Accent4 4" xfId="5022"/>
    <cellStyle name="Accent4 5" xfId="5023"/>
    <cellStyle name="Accent5 2" xfId="5024"/>
    <cellStyle name="Accent5 3" xfId="5025"/>
    <cellStyle name="Accent5 4" xfId="5026"/>
    <cellStyle name="Accent5 5" xfId="5027"/>
    <cellStyle name="Accent6 2" xfId="5028"/>
    <cellStyle name="Accent6 3" xfId="5029"/>
    <cellStyle name="Accent6 4" xfId="5030"/>
    <cellStyle name="Accent6 5" xfId="5031"/>
    <cellStyle name="Bad" xfId="1" builtinId="27"/>
    <cellStyle name="Bad 2" xfId="5032"/>
    <cellStyle name="Bad 3" xfId="5033"/>
    <cellStyle name="Bad 4" xfId="5034"/>
    <cellStyle name="Bad 5" xfId="5035"/>
    <cellStyle name="Calculation 2" xfId="5036"/>
    <cellStyle name="Calculation 3" xfId="5037"/>
    <cellStyle name="Calculation 4" xfId="5038"/>
    <cellStyle name="Calculation 5" xfId="5039"/>
    <cellStyle name="Check Cell 2" xfId="5040"/>
    <cellStyle name="Check Cell 3" xfId="5041"/>
    <cellStyle name="Check Cell 4" xfId="5042"/>
    <cellStyle name="Check Cell 5" xfId="5043"/>
    <cellStyle name="Comma 2" xfId="3"/>
    <cellStyle name="Comma 2 2" xfId="5044"/>
    <cellStyle name="Comma 2 2 2" xfId="5045"/>
    <cellStyle name="Comma 2 3" xfId="5046"/>
    <cellStyle name="Comma 2 3 2" xfId="5047"/>
    <cellStyle name="Comma 2 4" xfId="5048"/>
    <cellStyle name="Comma 3" xfId="5049"/>
    <cellStyle name="Comma 3 2" xfId="5050"/>
    <cellStyle name="Comma 3 2 2" xfId="5051"/>
    <cellStyle name="Comma 3 2 2 2" xfId="5052"/>
    <cellStyle name="Comma 3 2 3" xfId="5053"/>
    <cellStyle name="Comma 3 2 3 2" xfId="5054"/>
    <cellStyle name="Comma 3 2 4" xfId="5055"/>
    <cellStyle name="Comma 3 3" xfId="5056"/>
    <cellStyle name="Comma 3 3 2" xfId="5057"/>
    <cellStyle name="Comma 3 3 3" xfId="5058"/>
    <cellStyle name="Comma 3 4" xfId="5059"/>
    <cellStyle name="Comma 3 4 2" xfId="5060"/>
    <cellStyle name="Comma 3 4 3" xfId="5061"/>
    <cellStyle name="Comma 3 5" xfId="5062"/>
    <cellStyle name="Comma 4" xfId="5063"/>
    <cellStyle name="Comma 4 2" xfId="5064"/>
    <cellStyle name="Comma 4 2 2" xfId="5065"/>
    <cellStyle name="Comma 4 2 2 2" xfId="5066"/>
    <cellStyle name="Comma 4 2 3" xfId="5067"/>
    <cellStyle name="Comma 4 2 3 2" xfId="5068"/>
    <cellStyle name="Comma 4 2 4" xfId="5069"/>
    <cellStyle name="Comma 4 3" xfId="5070"/>
    <cellStyle name="Comma 4 3 2" xfId="5071"/>
    <cellStyle name="Comma 4 4" xfId="5072"/>
    <cellStyle name="Comma 4 4 2" xfId="5073"/>
    <cellStyle name="Comma 4 5" xfId="5074"/>
    <cellStyle name="Comma 5" xfId="5075"/>
    <cellStyle name="Comma 5 2" xfId="5076"/>
    <cellStyle name="Comma 5 2 10" xfId="5077"/>
    <cellStyle name="Comma 5 2 11" xfId="5078"/>
    <cellStyle name="Comma 5 2 12" xfId="5079"/>
    <cellStyle name="Comma 5 2 13" xfId="5080"/>
    <cellStyle name="Comma 5 2 2" xfId="5081"/>
    <cellStyle name="Comma 5 2 2 2" xfId="5082"/>
    <cellStyle name="Comma 5 2 3" xfId="5083"/>
    <cellStyle name="Comma 5 2 3 2" xfId="5084"/>
    <cellStyle name="Comma 5 2 4" xfId="5085"/>
    <cellStyle name="Comma 5 2 5" xfId="5086"/>
    <cellStyle name="Comma 5 2 6" xfId="5087"/>
    <cellStyle name="Comma 5 2 7" xfId="5088"/>
    <cellStyle name="Comma 5 2 8" xfId="5089"/>
    <cellStyle name="Comma 5 2 9" xfId="5090"/>
    <cellStyle name="Comma 5 3" xfId="5091"/>
    <cellStyle name="Comma 5 3 10" xfId="5092"/>
    <cellStyle name="Comma 5 3 11" xfId="5093"/>
    <cellStyle name="Comma 5 3 12" xfId="5094"/>
    <cellStyle name="Comma 5 3 13" xfId="5095"/>
    <cellStyle name="Comma 5 3 2" xfId="5096"/>
    <cellStyle name="Comma 5 3 2 2" xfId="5097"/>
    <cellStyle name="Comma 5 3 3" xfId="5098"/>
    <cellStyle name="Comma 5 3 3 2" xfId="5099"/>
    <cellStyle name="Comma 5 3 4" xfId="5100"/>
    <cellStyle name="Comma 5 3 5" xfId="5101"/>
    <cellStyle name="Comma 5 3 6" xfId="5102"/>
    <cellStyle name="Comma 5 3 7" xfId="5103"/>
    <cellStyle name="Comma 5 3 8" xfId="5104"/>
    <cellStyle name="Comma 5 3 9" xfId="5105"/>
    <cellStyle name="Comma 5 4" xfId="5106"/>
    <cellStyle name="Comma 5 4 2" xfId="5107"/>
    <cellStyle name="Comma 5 5" xfId="5108"/>
    <cellStyle name="Comma 5 5 2" xfId="5109"/>
    <cellStyle name="Comma 5 6" xfId="5110"/>
    <cellStyle name="Comma 6" xfId="5111"/>
    <cellStyle name="Comma 6 2" xfId="5112"/>
    <cellStyle name="Comma 6 2 2" xfId="5113"/>
    <cellStyle name="Comma 6 3" xfId="5114"/>
    <cellStyle name="Comma 6 3 2" xfId="5115"/>
    <cellStyle name="Comma 6 4" xfId="5116"/>
    <cellStyle name="Comma 7" xfId="5117"/>
    <cellStyle name="Comma 7 2" xfId="5118"/>
    <cellStyle name="Comma 7 2 2" xfId="5119"/>
    <cellStyle name="Comma 7 3" xfId="5120"/>
    <cellStyle name="Comma 7 3 2" xfId="5121"/>
    <cellStyle name="Comma 7 4" xfId="5122"/>
    <cellStyle name="Comma 8" xfId="5123"/>
    <cellStyle name="Comma 8 2" xfId="5124"/>
    <cellStyle name="Comma 8 2 2" xfId="5125"/>
    <cellStyle name="Comma 8 3" xfId="5126"/>
    <cellStyle name="Comma 8 3 2" xfId="5127"/>
    <cellStyle name="Comma 9" xfId="5128"/>
    <cellStyle name="Currency 10" xfId="5129"/>
    <cellStyle name="Currency 10 2" xfId="5130"/>
    <cellStyle name="Currency 10 2 2" xfId="5131"/>
    <cellStyle name="Currency 10 2 2 2" xfId="5132"/>
    <cellStyle name="Currency 10 2 3" xfId="5133"/>
    <cellStyle name="Currency 10 2 3 2" xfId="5134"/>
    <cellStyle name="Currency 10 2 4" xfId="5135"/>
    <cellStyle name="Currency 10 3" xfId="5136"/>
    <cellStyle name="Currency 10 3 2" xfId="5137"/>
    <cellStyle name="Currency 10 4" xfId="5138"/>
    <cellStyle name="Currency 10 4 2" xfId="5139"/>
    <cellStyle name="Currency 10 5" xfId="5140"/>
    <cellStyle name="Currency 11" xfId="5141"/>
    <cellStyle name="Currency 11 2" xfId="5142"/>
    <cellStyle name="Currency 11 2 2" xfId="5143"/>
    <cellStyle name="Currency 11 3" xfId="5144"/>
    <cellStyle name="Currency 11 3 2" xfId="5145"/>
    <cellStyle name="Currency 11 4" xfId="5146"/>
    <cellStyle name="Currency 12" xfId="5147"/>
    <cellStyle name="Currency 12 2" xfId="5148"/>
    <cellStyle name="Currency 12 2 2" xfId="5149"/>
    <cellStyle name="Currency 12 3" xfId="5150"/>
    <cellStyle name="Currency 12 3 2" xfId="5151"/>
    <cellStyle name="Currency 13" xfId="5152"/>
    <cellStyle name="Currency 14" xfId="5153"/>
    <cellStyle name="Currency 14 2" xfId="5154"/>
    <cellStyle name="Currency 2" xfId="5155"/>
    <cellStyle name="Currency 2 2" xfId="5156"/>
    <cellStyle name="Currency 2 2 2" xfId="5157"/>
    <cellStyle name="Currency 2 2 2 2" xfId="5158"/>
    <cellStyle name="Currency 2 2 3" xfId="5159"/>
    <cellStyle name="Currency 2 2 3 2" xfId="5160"/>
    <cellStyle name="Currency 2 2 4" xfId="5161"/>
    <cellStyle name="Currency 2 3" xfId="5162"/>
    <cellStyle name="Currency 2 3 2" xfId="5163"/>
    <cellStyle name="Currency 2 4" xfId="5164"/>
    <cellStyle name="Currency 2 4 2" xfId="5165"/>
    <cellStyle name="Currency 2 5" xfId="5166"/>
    <cellStyle name="Currency 3" xfId="5167"/>
    <cellStyle name="Currency 3 2" xfId="5168"/>
    <cellStyle name="Currency 3 2 2" xfId="5169"/>
    <cellStyle name="Currency 3 2 2 2" xfId="5170"/>
    <cellStyle name="Currency 3 2 3" xfId="5171"/>
    <cellStyle name="Currency 3 2 3 2" xfId="5172"/>
    <cellStyle name="Currency 3 2 4" xfId="5173"/>
    <cellStyle name="Currency 3 3" xfId="5174"/>
    <cellStyle name="Currency 3 3 2" xfId="5175"/>
    <cellStyle name="Currency 3 3 3" xfId="5176"/>
    <cellStyle name="Currency 3 4" xfId="5177"/>
    <cellStyle name="Currency 3 4 2" xfId="5178"/>
    <cellStyle name="Currency 3 4 3" xfId="5179"/>
    <cellStyle name="Currency 3 5" xfId="5180"/>
    <cellStyle name="Currency 4" xfId="5181"/>
    <cellStyle name="Currency 4 2" xfId="5182"/>
    <cellStyle name="Currency 4 2 2" xfId="5183"/>
    <cellStyle name="Currency 4 2 2 2" xfId="5184"/>
    <cellStyle name="Currency 4 2 3" xfId="5185"/>
    <cellStyle name="Currency 4 2 3 2" xfId="5186"/>
    <cellStyle name="Currency 4 2 4" xfId="5187"/>
    <cellStyle name="Currency 4 3" xfId="5188"/>
    <cellStyle name="Currency 4 3 2" xfId="5189"/>
    <cellStyle name="Currency 4 4" xfId="5190"/>
    <cellStyle name="Currency 4 4 2" xfId="5191"/>
    <cellStyle name="Currency 4 5" xfId="5192"/>
    <cellStyle name="Currency 5" xfId="5193"/>
    <cellStyle name="Currency 5 2" xfId="5194"/>
    <cellStyle name="Currency 5 2 2" xfId="5195"/>
    <cellStyle name="Currency 5 2 2 2" xfId="5196"/>
    <cellStyle name="Currency 5 2 3" xfId="5197"/>
    <cellStyle name="Currency 5 2 3 2" xfId="5198"/>
    <cellStyle name="Currency 5 2 4" xfId="5199"/>
    <cellStyle name="Currency 5 3" xfId="5200"/>
    <cellStyle name="Currency 5 3 2" xfId="5201"/>
    <cellStyle name="Currency 5 3 2 2" xfId="5202"/>
    <cellStyle name="Currency 5 3 3" xfId="5203"/>
    <cellStyle name="Currency 5 3 3 2" xfId="5204"/>
    <cellStyle name="Currency 5 3 4" xfId="5205"/>
    <cellStyle name="Currency 5 4" xfId="5206"/>
    <cellStyle name="Currency 5 4 2" xfId="5207"/>
    <cellStyle name="Currency 5 5" xfId="5208"/>
    <cellStyle name="Currency 5 5 2" xfId="5209"/>
    <cellStyle name="Currency 5 6" xfId="5210"/>
    <cellStyle name="Currency 6" xfId="5211"/>
    <cellStyle name="Currency 6 2" xfId="5212"/>
    <cellStyle name="Currency 6 2 2" xfId="5213"/>
    <cellStyle name="Currency 6 2 2 2" xfId="5214"/>
    <cellStyle name="Currency 6 2 3" xfId="5215"/>
    <cellStyle name="Currency 6 2 3 2" xfId="5216"/>
    <cellStyle name="Currency 6 2 4" xfId="5217"/>
    <cellStyle name="Currency 6 3" xfId="5218"/>
    <cellStyle name="Currency 6 3 2" xfId="5219"/>
    <cellStyle name="Currency 6 3 2 2" xfId="5220"/>
    <cellStyle name="Currency 6 3 3" xfId="5221"/>
    <cellStyle name="Currency 6 3 3 2" xfId="5222"/>
    <cellStyle name="Currency 6 3 4" xfId="5223"/>
    <cellStyle name="Currency 6 4" xfId="5224"/>
    <cellStyle name="Currency 6 4 2" xfId="5225"/>
    <cellStyle name="Currency 6 5" xfId="5226"/>
    <cellStyle name="Currency 6 5 2" xfId="5227"/>
    <cellStyle name="Currency 6 6" xfId="5228"/>
    <cellStyle name="Currency 7" xfId="5229"/>
    <cellStyle name="Currency 7 2" xfId="5230"/>
    <cellStyle name="Currency 7 2 2" xfId="5231"/>
    <cellStyle name="Currency 7 2 2 2" xfId="5232"/>
    <cellStyle name="Currency 7 2 3" xfId="5233"/>
    <cellStyle name="Currency 7 2 3 2" xfId="5234"/>
    <cellStyle name="Currency 7 2 4" xfId="5235"/>
    <cellStyle name="Currency 7 3" xfId="5236"/>
    <cellStyle name="Currency 7 3 2" xfId="5237"/>
    <cellStyle name="Currency 7 3 2 2" xfId="5238"/>
    <cellStyle name="Currency 7 3 3" xfId="5239"/>
    <cellStyle name="Currency 7 3 3 2" xfId="5240"/>
    <cellStyle name="Currency 7 3 4" xfId="5241"/>
    <cellStyle name="Currency 7 4" xfId="5242"/>
    <cellStyle name="Currency 7 4 2" xfId="5243"/>
    <cellStyle name="Currency 7 5" xfId="5244"/>
    <cellStyle name="Currency 7 5 2" xfId="5245"/>
    <cellStyle name="Currency 7 6" xfId="5246"/>
    <cellStyle name="Currency 8" xfId="5247"/>
    <cellStyle name="Currency 8 2" xfId="5248"/>
    <cellStyle name="Currency 8 2 2" xfId="5249"/>
    <cellStyle name="Currency 8 3" xfId="5250"/>
    <cellStyle name="Currency 8 3 2" xfId="5251"/>
    <cellStyle name="Currency 8 4" xfId="5252"/>
    <cellStyle name="Currency 9" xfId="5253"/>
    <cellStyle name="Currency 9 2" xfId="5254"/>
    <cellStyle name="Currency 9 2 2" xfId="5255"/>
    <cellStyle name="Currency 9 3" xfId="5256"/>
    <cellStyle name="Currency 9 3 2" xfId="5257"/>
    <cellStyle name="Currency 9 4" xfId="5258"/>
    <cellStyle name="Explanatory Text 2" xfId="5259"/>
    <cellStyle name="Explanatory Text 3" xfId="5260"/>
    <cellStyle name="Explanatory Text 4" xfId="5261"/>
    <cellStyle name="Explanatory Text 5" xfId="5262"/>
    <cellStyle name="Good 2" xfId="5263"/>
    <cellStyle name="Good 3" xfId="5264"/>
    <cellStyle name="Good 4" xfId="5265"/>
    <cellStyle name="Good 5" xfId="5266"/>
    <cellStyle name="Heading 1 2" xfId="5267"/>
    <cellStyle name="Heading 1 3" xfId="5268"/>
    <cellStyle name="Heading 1 4" xfId="5269"/>
    <cellStyle name="Heading 1 5" xfId="5270"/>
    <cellStyle name="Heading 2 2" xfId="5271"/>
    <cellStyle name="Heading 2 3" xfId="5272"/>
    <cellStyle name="Heading 2 4" xfId="5273"/>
    <cellStyle name="Heading 2 5" xfId="5274"/>
    <cellStyle name="Heading 3 2" xfId="5275"/>
    <cellStyle name="Heading 3 3" xfId="5276"/>
    <cellStyle name="Heading 3 4" xfId="5277"/>
    <cellStyle name="Heading 3 5" xfId="5278"/>
    <cellStyle name="Heading 4 2" xfId="5279"/>
    <cellStyle name="Heading 4 3" xfId="5280"/>
    <cellStyle name="Heading 4 4" xfId="5281"/>
    <cellStyle name="Heading 4 5" xfId="5282"/>
    <cellStyle name="Hyperlink 2" xfId="5283"/>
    <cellStyle name="Hyperlink 2 2" xfId="5284"/>
    <cellStyle name="Hyperlink 3" xfId="5285"/>
    <cellStyle name="Hyperlink 3 2" xfId="5286"/>
    <cellStyle name="Input 2" xfId="5287"/>
    <cellStyle name="Input 3" xfId="5288"/>
    <cellStyle name="Input 4" xfId="5289"/>
    <cellStyle name="Input 5" xfId="5290"/>
    <cellStyle name="Linked Cell 2" xfId="5291"/>
    <cellStyle name="Linked Cell 3" xfId="5292"/>
    <cellStyle name="Linked Cell 4" xfId="5293"/>
    <cellStyle name="Linked Cell 5" xfId="5294"/>
    <cellStyle name="Neutral 2" xfId="5295"/>
    <cellStyle name="Neutral 3" xfId="5296"/>
    <cellStyle name="Neutral 4" xfId="5297"/>
    <cellStyle name="Neutral 5" xfId="5298"/>
    <cellStyle name="Normal" xfId="0" builtinId="0"/>
    <cellStyle name="Normal 10" xfId="5299"/>
    <cellStyle name="Normal 10 2" xfId="5300"/>
    <cellStyle name="Normal 10 2 2" xfId="5301"/>
    <cellStyle name="Normal 10 3" xfId="5302"/>
    <cellStyle name="Normal 10 3 2" xfId="5303"/>
    <cellStyle name="Normal 10 4" xfId="5304"/>
    <cellStyle name="Normal 11" xfId="5305"/>
    <cellStyle name="Normal 11 10" xfId="5306"/>
    <cellStyle name="Normal 11 11" xfId="5307"/>
    <cellStyle name="Normal 11 12" xfId="5308"/>
    <cellStyle name="Normal 11 12 2" xfId="5309"/>
    <cellStyle name="Normal 11 12 2 2" xfId="5310"/>
    <cellStyle name="Normal 11 12 2 2 2" xfId="5311"/>
    <cellStyle name="Normal 11 12 2 2 2 2" xfId="5312"/>
    <cellStyle name="Normal 11 12 2 2 3" xfId="5313"/>
    <cellStyle name="Normal 11 12 2 2 3 2" xfId="5314"/>
    <cellStyle name="Normal 11 12 2 2 4" xfId="5315"/>
    <cellStyle name="Normal 11 12 2 3" xfId="5316"/>
    <cellStyle name="Normal 11 12 2 3 2" xfId="5317"/>
    <cellStyle name="Normal 11 12 2 4" xfId="5318"/>
    <cellStyle name="Normal 11 12 2 4 2" xfId="5319"/>
    <cellStyle name="Normal 11 12 2 5" xfId="5320"/>
    <cellStyle name="Normal 11 12 3" xfId="5321"/>
    <cellStyle name="Normal 11 12 3 2" xfId="5322"/>
    <cellStyle name="Normal 11 12 3 2 2" xfId="5323"/>
    <cellStyle name="Normal 11 12 3 3" xfId="5324"/>
    <cellStyle name="Normal 11 12 3 3 2" xfId="5325"/>
    <cellStyle name="Normal 11 12 3 4" xfId="5326"/>
    <cellStyle name="Normal 11 12 4" xfId="5327"/>
    <cellStyle name="Normal 11 12 4 2" xfId="5328"/>
    <cellStyle name="Normal 11 12 5" xfId="5329"/>
    <cellStyle name="Normal 11 12 5 2" xfId="5330"/>
    <cellStyle name="Normal 11 12 6" xfId="5331"/>
    <cellStyle name="Normal 11 13" xfId="5332"/>
    <cellStyle name="Normal 11 13 2" xfId="5333"/>
    <cellStyle name="Normal 11 13 2 2" xfId="5334"/>
    <cellStyle name="Normal 11 13 2 2 2" xfId="5335"/>
    <cellStyle name="Normal 11 13 2 2 2 2" xfId="5336"/>
    <cellStyle name="Normal 11 13 2 2 3" xfId="5337"/>
    <cellStyle name="Normal 11 13 2 2 3 2" xfId="5338"/>
    <cellStyle name="Normal 11 13 2 2 4" xfId="5339"/>
    <cellStyle name="Normal 11 13 2 3" xfId="5340"/>
    <cellStyle name="Normal 11 13 2 3 2" xfId="5341"/>
    <cellStyle name="Normal 11 13 2 4" xfId="5342"/>
    <cellStyle name="Normal 11 13 2 4 2" xfId="5343"/>
    <cellStyle name="Normal 11 13 2 5" xfId="5344"/>
    <cellStyle name="Normal 11 13 3" xfId="5345"/>
    <cellStyle name="Normal 11 13 3 2" xfId="5346"/>
    <cellStyle name="Normal 11 13 3 2 2" xfId="5347"/>
    <cellStyle name="Normal 11 13 3 3" xfId="5348"/>
    <cellStyle name="Normal 11 13 3 3 2" xfId="5349"/>
    <cellStyle name="Normal 11 13 3 4" xfId="5350"/>
    <cellStyle name="Normal 11 13 4" xfId="5351"/>
    <cellStyle name="Normal 11 13 4 2" xfId="5352"/>
    <cellStyle name="Normal 11 13 5" xfId="5353"/>
    <cellStyle name="Normal 11 13 5 2" xfId="5354"/>
    <cellStyle name="Normal 11 13 6" xfId="5355"/>
    <cellStyle name="Normal 11 14" xfId="5356"/>
    <cellStyle name="Normal 11 14 2" xfId="5357"/>
    <cellStyle name="Normal 11 14 2 2" xfId="5358"/>
    <cellStyle name="Normal 11 14 2 2 2" xfId="5359"/>
    <cellStyle name="Normal 11 14 2 2 2 2" xfId="5360"/>
    <cellStyle name="Normal 11 14 2 2 3" xfId="5361"/>
    <cellStyle name="Normal 11 14 2 2 3 2" xfId="5362"/>
    <cellStyle name="Normal 11 14 2 2 4" xfId="5363"/>
    <cellStyle name="Normal 11 14 2 3" xfId="5364"/>
    <cellStyle name="Normal 11 14 2 3 2" xfId="5365"/>
    <cellStyle name="Normal 11 14 2 4" xfId="5366"/>
    <cellStyle name="Normal 11 14 2 4 2" xfId="5367"/>
    <cellStyle name="Normal 11 14 2 5" xfId="5368"/>
    <cellStyle name="Normal 11 14 3" xfId="5369"/>
    <cellStyle name="Normal 11 14 3 2" xfId="5370"/>
    <cellStyle name="Normal 11 14 3 2 2" xfId="5371"/>
    <cellStyle name="Normal 11 14 3 3" xfId="5372"/>
    <cellStyle name="Normal 11 14 3 3 2" xfId="5373"/>
    <cellStyle name="Normal 11 14 3 4" xfId="5374"/>
    <cellStyle name="Normal 11 14 4" xfId="5375"/>
    <cellStyle name="Normal 11 14 4 2" xfId="5376"/>
    <cellStyle name="Normal 11 14 5" xfId="5377"/>
    <cellStyle name="Normal 11 14 5 2" xfId="5378"/>
    <cellStyle name="Normal 11 14 6" xfId="5379"/>
    <cellStyle name="Normal 11 15" xfId="5380"/>
    <cellStyle name="Normal 11 15 2" xfId="5381"/>
    <cellStyle name="Normal 11 15 2 2" xfId="5382"/>
    <cellStyle name="Normal 11 15 2 2 2" xfId="5383"/>
    <cellStyle name="Normal 11 15 2 3" xfId="5384"/>
    <cellStyle name="Normal 11 15 2 3 2" xfId="5385"/>
    <cellStyle name="Normal 11 15 2 4" xfId="5386"/>
    <cellStyle name="Normal 11 15 3" xfId="5387"/>
    <cellStyle name="Normal 11 15 3 2" xfId="5388"/>
    <cellStyle name="Normal 11 15 4" xfId="5389"/>
    <cellStyle name="Normal 11 15 4 2" xfId="5390"/>
    <cellStyle name="Normal 11 15 5" xfId="5391"/>
    <cellStyle name="Normal 11 16" xfId="5392"/>
    <cellStyle name="Normal 11 16 2" xfId="5393"/>
    <cellStyle name="Normal 11 16 2 2" xfId="5394"/>
    <cellStyle name="Normal 11 16 2 2 2" xfId="5395"/>
    <cellStyle name="Normal 11 16 2 3" xfId="5396"/>
    <cellStyle name="Normal 11 16 2 3 2" xfId="5397"/>
    <cellStyle name="Normal 11 16 2 4" xfId="5398"/>
    <cellStyle name="Normal 11 16 3" xfId="5399"/>
    <cellStyle name="Normal 11 16 3 2" xfId="5400"/>
    <cellStyle name="Normal 11 16 4" xfId="5401"/>
    <cellStyle name="Normal 11 16 4 2" xfId="5402"/>
    <cellStyle name="Normal 11 16 5" xfId="5403"/>
    <cellStyle name="Normal 11 17" xfId="5404"/>
    <cellStyle name="Normal 11 17 2" xfId="5405"/>
    <cellStyle name="Normal 11 17 2 2" xfId="5406"/>
    <cellStyle name="Normal 11 17 2 2 2" xfId="5407"/>
    <cellStyle name="Normal 11 17 2 3" xfId="5408"/>
    <cellStyle name="Normal 11 17 2 3 2" xfId="5409"/>
    <cellStyle name="Normal 11 17 2 4" xfId="5410"/>
    <cellStyle name="Normal 11 17 3" xfId="5411"/>
    <cellStyle name="Normal 11 17 3 2" xfId="5412"/>
    <cellStyle name="Normal 11 17 4" xfId="5413"/>
    <cellStyle name="Normal 11 17 4 2" xfId="5414"/>
    <cellStyle name="Normal 11 17 5" xfId="5415"/>
    <cellStyle name="Normal 11 18" xfId="5416"/>
    <cellStyle name="Normal 11 18 2" xfId="5417"/>
    <cellStyle name="Normal 11 18 2 2" xfId="5418"/>
    <cellStyle name="Normal 11 18 2 2 2" xfId="5419"/>
    <cellStyle name="Normal 11 18 2 3" xfId="5420"/>
    <cellStyle name="Normal 11 18 2 3 2" xfId="5421"/>
    <cellStyle name="Normal 11 18 2 4" xfId="5422"/>
    <cellStyle name="Normal 11 18 3" xfId="5423"/>
    <cellStyle name="Normal 11 18 3 2" xfId="5424"/>
    <cellStyle name="Normal 11 18 4" xfId="5425"/>
    <cellStyle name="Normal 11 18 4 2" xfId="5426"/>
    <cellStyle name="Normal 11 18 5" xfId="5427"/>
    <cellStyle name="Normal 11 19" xfId="5428"/>
    <cellStyle name="Normal 11 19 2" xfId="5429"/>
    <cellStyle name="Normal 11 19 2 2" xfId="5430"/>
    <cellStyle name="Normal 11 19 2 2 2" xfId="5431"/>
    <cellStyle name="Normal 11 19 2 3" xfId="5432"/>
    <cellStyle name="Normal 11 19 2 3 2" xfId="5433"/>
    <cellStyle name="Normal 11 19 2 4" xfId="5434"/>
    <cellStyle name="Normal 11 19 3" xfId="5435"/>
    <cellStyle name="Normal 11 19 3 2" xfId="5436"/>
    <cellStyle name="Normal 11 19 4" xfId="5437"/>
    <cellStyle name="Normal 11 19 4 2" xfId="5438"/>
    <cellStyle name="Normal 11 19 5" xfId="5439"/>
    <cellStyle name="Normal 11 2" xfId="5440"/>
    <cellStyle name="Normal 11 2 10" xfId="5441"/>
    <cellStyle name="Normal 11 2 10 2" xfId="5442"/>
    <cellStyle name="Normal 11 2 10 2 2" xfId="5443"/>
    <cellStyle name="Normal 11 2 10 2 2 2" xfId="5444"/>
    <cellStyle name="Normal 11 2 10 2 3" xfId="5445"/>
    <cellStyle name="Normal 11 2 10 2 3 2" xfId="5446"/>
    <cellStyle name="Normal 11 2 10 2 4" xfId="5447"/>
    <cellStyle name="Normal 11 2 10 3" xfId="5448"/>
    <cellStyle name="Normal 11 2 10 3 2" xfId="5449"/>
    <cellStyle name="Normal 11 2 10 4" xfId="5450"/>
    <cellStyle name="Normal 11 2 10 4 2" xfId="5451"/>
    <cellStyle name="Normal 11 2 10 5" xfId="5452"/>
    <cellStyle name="Normal 11 2 11" xfId="5453"/>
    <cellStyle name="Normal 11 2 11 2" xfId="5454"/>
    <cellStyle name="Normal 11 2 11 2 2" xfId="5455"/>
    <cellStyle name="Normal 11 2 11 2 2 2" xfId="5456"/>
    <cellStyle name="Normal 11 2 11 2 3" xfId="5457"/>
    <cellStyle name="Normal 11 2 11 2 3 2" xfId="5458"/>
    <cellStyle name="Normal 11 2 11 2 4" xfId="5459"/>
    <cellStyle name="Normal 11 2 11 3" xfId="5460"/>
    <cellStyle name="Normal 11 2 11 3 2" xfId="5461"/>
    <cellStyle name="Normal 11 2 11 4" xfId="5462"/>
    <cellStyle name="Normal 11 2 11 4 2" xfId="5463"/>
    <cellStyle name="Normal 11 2 11 5" xfId="5464"/>
    <cellStyle name="Normal 11 2 12" xfId="5465"/>
    <cellStyle name="Normal 11 2 12 2" xfId="5466"/>
    <cellStyle name="Normal 11 2 12 2 2" xfId="5467"/>
    <cellStyle name="Normal 11 2 12 2 2 2" xfId="5468"/>
    <cellStyle name="Normal 11 2 12 2 3" xfId="5469"/>
    <cellStyle name="Normal 11 2 12 2 3 2" xfId="5470"/>
    <cellStyle name="Normal 11 2 12 2 4" xfId="5471"/>
    <cellStyle name="Normal 11 2 12 3" xfId="5472"/>
    <cellStyle name="Normal 11 2 12 3 2" xfId="5473"/>
    <cellStyle name="Normal 11 2 12 4" xfId="5474"/>
    <cellStyle name="Normal 11 2 12 4 2" xfId="5475"/>
    <cellStyle name="Normal 11 2 12 5" xfId="5476"/>
    <cellStyle name="Normal 11 2 13" xfId="5477"/>
    <cellStyle name="Normal 11 2 13 2" xfId="5478"/>
    <cellStyle name="Normal 11 2 13 2 2" xfId="5479"/>
    <cellStyle name="Normal 11 2 13 2 2 2" xfId="5480"/>
    <cellStyle name="Normal 11 2 13 2 3" xfId="5481"/>
    <cellStyle name="Normal 11 2 13 2 3 2" xfId="5482"/>
    <cellStyle name="Normal 11 2 13 2 4" xfId="5483"/>
    <cellStyle name="Normal 11 2 13 3" xfId="5484"/>
    <cellStyle name="Normal 11 2 13 3 2" xfId="5485"/>
    <cellStyle name="Normal 11 2 13 4" xfId="5486"/>
    <cellStyle name="Normal 11 2 13 4 2" xfId="5487"/>
    <cellStyle name="Normal 11 2 13 5" xfId="5488"/>
    <cellStyle name="Normal 11 2 14" xfId="5489"/>
    <cellStyle name="Normal 11 2 14 2" xfId="5490"/>
    <cellStyle name="Normal 11 2 14 2 2" xfId="5491"/>
    <cellStyle name="Normal 11 2 14 2 2 2" xfId="5492"/>
    <cellStyle name="Normal 11 2 14 2 3" xfId="5493"/>
    <cellStyle name="Normal 11 2 14 2 3 2" xfId="5494"/>
    <cellStyle name="Normal 11 2 14 2 4" xfId="5495"/>
    <cellStyle name="Normal 11 2 14 3" xfId="5496"/>
    <cellStyle name="Normal 11 2 14 3 2" xfId="5497"/>
    <cellStyle name="Normal 11 2 14 4" xfId="5498"/>
    <cellStyle name="Normal 11 2 14 4 2" xfId="5499"/>
    <cellStyle name="Normal 11 2 14 5" xfId="5500"/>
    <cellStyle name="Normal 11 2 15" xfId="5501"/>
    <cellStyle name="Normal 11 2 15 2" xfId="5502"/>
    <cellStyle name="Normal 11 2 15 2 2" xfId="5503"/>
    <cellStyle name="Normal 11 2 15 2 2 2" xfId="5504"/>
    <cellStyle name="Normal 11 2 15 2 3" xfId="5505"/>
    <cellStyle name="Normal 11 2 15 2 3 2" xfId="5506"/>
    <cellStyle name="Normal 11 2 15 2 4" xfId="5507"/>
    <cellStyle name="Normal 11 2 15 3" xfId="5508"/>
    <cellStyle name="Normal 11 2 15 3 2" xfId="5509"/>
    <cellStyle name="Normal 11 2 15 4" xfId="5510"/>
    <cellStyle name="Normal 11 2 15 4 2" xfId="5511"/>
    <cellStyle name="Normal 11 2 15 5" xfId="5512"/>
    <cellStyle name="Normal 11 2 16" xfId="5513"/>
    <cellStyle name="Normal 11 2 16 2" xfId="5514"/>
    <cellStyle name="Normal 11 2 16 2 2" xfId="5515"/>
    <cellStyle name="Normal 11 2 16 2 2 2" xfId="5516"/>
    <cellStyle name="Normal 11 2 16 2 3" xfId="5517"/>
    <cellStyle name="Normal 11 2 16 2 3 2" xfId="5518"/>
    <cellStyle name="Normal 11 2 16 2 4" xfId="5519"/>
    <cellStyle name="Normal 11 2 16 3" xfId="5520"/>
    <cellStyle name="Normal 11 2 16 3 2" xfId="5521"/>
    <cellStyle name="Normal 11 2 16 4" xfId="5522"/>
    <cellStyle name="Normal 11 2 16 4 2" xfId="5523"/>
    <cellStyle name="Normal 11 2 16 5" xfId="5524"/>
    <cellStyle name="Normal 11 2 17" xfId="5525"/>
    <cellStyle name="Normal 11 2 17 2" xfId="5526"/>
    <cellStyle name="Normal 11 2 17 2 2" xfId="5527"/>
    <cellStyle name="Normal 11 2 17 2 2 2" xfId="5528"/>
    <cellStyle name="Normal 11 2 17 2 3" xfId="5529"/>
    <cellStyle name="Normal 11 2 17 2 3 2" xfId="5530"/>
    <cellStyle name="Normal 11 2 17 2 4" xfId="5531"/>
    <cellStyle name="Normal 11 2 17 3" xfId="5532"/>
    <cellStyle name="Normal 11 2 17 3 2" xfId="5533"/>
    <cellStyle name="Normal 11 2 17 4" xfId="5534"/>
    <cellStyle name="Normal 11 2 17 4 2" xfId="5535"/>
    <cellStyle name="Normal 11 2 17 5" xfId="5536"/>
    <cellStyle name="Normal 11 2 18" xfId="5537"/>
    <cellStyle name="Normal 11 2 18 2" xfId="5538"/>
    <cellStyle name="Normal 11 2 18 2 2" xfId="5539"/>
    <cellStyle name="Normal 11 2 18 2 2 2" xfId="5540"/>
    <cellStyle name="Normal 11 2 18 2 3" xfId="5541"/>
    <cellStyle name="Normal 11 2 18 2 3 2" xfId="5542"/>
    <cellStyle name="Normal 11 2 18 2 4" xfId="5543"/>
    <cellStyle name="Normal 11 2 18 3" xfId="5544"/>
    <cellStyle name="Normal 11 2 18 3 2" xfId="5545"/>
    <cellStyle name="Normal 11 2 18 4" xfId="5546"/>
    <cellStyle name="Normal 11 2 18 4 2" xfId="5547"/>
    <cellStyle name="Normal 11 2 18 5" xfId="5548"/>
    <cellStyle name="Normal 11 2 19" xfId="5549"/>
    <cellStyle name="Normal 11 2 19 2" xfId="5550"/>
    <cellStyle name="Normal 11 2 19 2 2" xfId="5551"/>
    <cellStyle name="Normal 11 2 19 2 2 2" xfId="5552"/>
    <cellStyle name="Normal 11 2 19 2 3" xfId="5553"/>
    <cellStyle name="Normal 11 2 19 2 3 2" xfId="5554"/>
    <cellStyle name="Normal 11 2 19 2 4" xfId="5555"/>
    <cellStyle name="Normal 11 2 19 3" xfId="5556"/>
    <cellStyle name="Normal 11 2 19 3 2" xfId="5557"/>
    <cellStyle name="Normal 11 2 19 4" xfId="5558"/>
    <cellStyle name="Normal 11 2 19 4 2" xfId="5559"/>
    <cellStyle name="Normal 11 2 19 5" xfId="5560"/>
    <cellStyle name="Normal 11 2 2" xfId="5561"/>
    <cellStyle name="Normal 11 2 2 10" xfId="5562"/>
    <cellStyle name="Normal 11 2 2 10 2" xfId="5563"/>
    <cellStyle name="Normal 11 2 2 10 2 2" xfId="5564"/>
    <cellStyle name="Normal 11 2 2 10 2 2 2" xfId="5565"/>
    <cellStyle name="Normal 11 2 2 10 2 3" xfId="5566"/>
    <cellStyle name="Normal 11 2 2 10 2 3 2" xfId="5567"/>
    <cellStyle name="Normal 11 2 2 10 2 4" xfId="5568"/>
    <cellStyle name="Normal 11 2 2 10 3" xfId="5569"/>
    <cellStyle name="Normal 11 2 2 10 3 2" xfId="5570"/>
    <cellStyle name="Normal 11 2 2 10 4" xfId="5571"/>
    <cellStyle name="Normal 11 2 2 10 4 2" xfId="5572"/>
    <cellStyle name="Normal 11 2 2 10 5" xfId="5573"/>
    <cellStyle name="Normal 11 2 2 11" xfId="5574"/>
    <cellStyle name="Normal 11 2 2 11 2" xfId="5575"/>
    <cellStyle name="Normal 11 2 2 11 2 2" xfId="5576"/>
    <cellStyle name="Normal 11 2 2 11 2 2 2" xfId="5577"/>
    <cellStyle name="Normal 11 2 2 11 2 3" xfId="5578"/>
    <cellStyle name="Normal 11 2 2 11 2 3 2" xfId="5579"/>
    <cellStyle name="Normal 11 2 2 11 2 4" xfId="5580"/>
    <cellStyle name="Normal 11 2 2 11 3" xfId="5581"/>
    <cellStyle name="Normal 11 2 2 11 3 2" xfId="5582"/>
    <cellStyle name="Normal 11 2 2 11 4" xfId="5583"/>
    <cellStyle name="Normal 11 2 2 11 4 2" xfId="5584"/>
    <cellStyle name="Normal 11 2 2 11 5" xfId="5585"/>
    <cellStyle name="Normal 11 2 2 12" xfId="5586"/>
    <cellStyle name="Normal 11 2 2 12 2" xfId="5587"/>
    <cellStyle name="Normal 11 2 2 12 2 2" xfId="5588"/>
    <cellStyle name="Normal 11 2 2 12 2 2 2" xfId="5589"/>
    <cellStyle name="Normal 11 2 2 12 2 3" xfId="5590"/>
    <cellStyle name="Normal 11 2 2 12 2 3 2" xfId="5591"/>
    <cellStyle name="Normal 11 2 2 12 2 4" xfId="5592"/>
    <cellStyle name="Normal 11 2 2 12 3" xfId="5593"/>
    <cellStyle name="Normal 11 2 2 12 3 2" xfId="5594"/>
    <cellStyle name="Normal 11 2 2 12 4" xfId="5595"/>
    <cellStyle name="Normal 11 2 2 12 4 2" xfId="5596"/>
    <cellStyle name="Normal 11 2 2 12 5" xfId="5597"/>
    <cellStyle name="Normal 11 2 2 13" xfId="5598"/>
    <cellStyle name="Normal 11 2 2 13 2" xfId="5599"/>
    <cellStyle name="Normal 11 2 2 13 2 2" xfId="5600"/>
    <cellStyle name="Normal 11 2 2 13 2 2 2" xfId="5601"/>
    <cellStyle name="Normal 11 2 2 13 2 3" xfId="5602"/>
    <cellStyle name="Normal 11 2 2 13 2 3 2" xfId="5603"/>
    <cellStyle name="Normal 11 2 2 13 2 4" xfId="5604"/>
    <cellStyle name="Normal 11 2 2 13 3" xfId="5605"/>
    <cellStyle name="Normal 11 2 2 13 3 2" xfId="5606"/>
    <cellStyle name="Normal 11 2 2 13 4" xfId="5607"/>
    <cellStyle name="Normal 11 2 2 13 4 2" xfId="5608"/>
    <cellStyle name="Normal 11 2 2 13 5" xfId="5609"/>
    <cellStyle name="Normal 11 2 2 14" xfId="5610"/>
    <cellStyle name="Normal 11 2 2 14 2" xfId="5611"/>
    <cellStyle name="Normal 11 2 2 14 2 2" xfId="5612"/>
    <cellStyle name="Normal 11 2 2 14 2 2 2" xfId="5613"/>
    <cellStyle name="Normal 11 2 2 14 2 3" xfId="5614"/>
    <cellStyle name="Normal 11 2 2 14 2 3 2" xfId="5615"/>
    <cellStyle name="Normal 11 2 2 14 2 4" xfId="5616"/>
    <cellStyle name="Normal 11 2 2 14 3" xfId="5617"/>
    <cellStyle name="Normal 11 2 2 14 3 2" xfId="5618"/>
    <cellStyle name="Normal 11 2 2 14 4" xfId="5619"/>
    <cellStyle name="Normal 11 2 2 14 4 2" xfId="5620"/>
    <cellStyle name="Normal 11 2 2 14 5" xfId="5621"/>
    <cellStyle name="Normal 11 2 2 15" xfId="5622"/>
    <cellStyle name="Normal 11 2 2 15 2" xfId="5623"/>
    <cellStyle name="Normal 11 2 2 15 2 2" xfId="5624"/>
    <cellStyle name="Normal 11 2 2 15 2 2 2" xfId="5625"/>
    <cellStyle name="Normal 11 2 2 15 2 3" xfId="5626"/>
    <cellStyle name="Normal 11 2 2 15 2 3 2" xfId="5627"/>
    <cellStyle name="Normal 11 2 2 15 2 4" xfId="5628"/>
    <cellStyle name="Normal 11 2 2 15 3" xfId="5629"/>
    <cellStyle name="Normal 11 2 2 15 3 2" xfId="5630"/>
    <cellStyle name="Normal 11 2 2 15 4" xfId="5631"/>
    <cellStyle name="Normal 11 2 2 15 4 2" xfId="5632"/>
    <cellStyle name="Normal 11 2 2 15 5" xfId="5633"/>
    <cellStyle name="Normal 11 2 2 16" xfId="5634"/>
    <cellStyle name="Normal 11 2 2 16 2" xfId="5635"/>
    <cellStyle name="Normal 11 2 2 16 2 2" xfId="5636"/>
    <cellStyle name="Normal 11 2 2 16 2 2 2" xfId="5637"/>
    <cellStyle name="Normal 11 2 2 16 2 3" xfId="5638"/>
    <cellStyle name="Normal 11 2 2 16 2 3 2" xfId="5639"/>
    <cellStyle name="Normal 11 2 2 16 2 4" xfId="5640"/>
    <cellStyle name="Normal 11 2 2 16 3" xfId="5641"/>
    <cellStyle name="Normal 11 2 2 16 3 2" xfId="5642"/>
    <cellStyle name="Normal 11 2 2 16 4" xfId="5643"/>
    <cellStyle name="Normal 11 2 2 16 4 2" xfId="5644"/>
    <cellStyle name="Normal 11 2 2 16 5" xfId="5645"/>
    <cellStyle name="Normal 11 2 2 17" xfId="5646"/>
    <cellStyle name="Normal 11 2 2 17 2" xfId="5647"/>
    <cellStyle name="Normal 11 2 2 17 2 2" xfId="5648"/>
    <cellStyle name="Normal 11 2 2 17 2 2 2" xfId="5649"/>
    <cellStyle name="Normal 11 2 2 17 2 3" xfId="5650"/>
    <cellStyle name="Normal 11 2 2 17 2 3 2" xfId="5651"/>
    <cellStyle name="Normal 11 2 2 17 2 4" xfId="5652"/>
    <cellStyle name="Normal 11 2 2 17 3" xfId="5653"/>
    <cellStyle name="Normal 11 2 2 17 3 2" xfId="5654"/>
    <cellStyle name="Normal 11 2 2 17 4" xfId="5655"/>
    <cellStyle name="Normal 11 2 2 17 4 2" xfId="5656"/>
    <cellStyle name="Normal 11 2 2 17 5" xfId="5657"/>
    <cellStyle name="Normal 11 2 2 18" xfId="5658"/>
    <cellStyle name="Normal 11 2 2 18 2" xfId="5659"/>
    <cellStyle name="Normal 11 2 2 18 2 2" xfId="5660"/>
    <cellStyle name="Normal 11 2 2 18 2 2 2" xfId="5661"/>
    <cellStyle name="Normal 11 2 2 18 2 3" xfId="5662"/>
    <cellStyle name="Normal 11 2 2 18 2 3 2" xfId="5663"/>
    <cellStyle name="Normal 11 2 2 18 2 4" xfId="5664"/>
    <cellStyle name="Normal 11 2 2 18 3" xfId="5665"/>
    <cellStyle name="Normal 11 2 2 18 3 2" xfId="5666"/>
    <cellStyle name="Normal 11 2 2 18 4" xfId="5667"/>
    <cellStyle name="Normal 11 2 2 18 4 2" xfId="5668"/>
    <cellStyle name="Normal 11 2 2 18 5" xfId="5669"/>
    <cellStyle name="Normal 11 2 2 19" xfId="5670"/>
    <cellStyle name="Normal 11 2 2 19 2" xfId="5671"/>
    <cellStyle name="Normal 11 2 2 19 2 2" xfId="5672"/>
    <cellStyle name="Normal 11 2 2 19 2 2 2" xfId="5673"/>
    <cellStyle name="Normal 11 2 2 19 2 3" xfId="5674"/>
    <cellStyle name="Normal 11 2 2 19 2 3 2" xfId="5675"/>
    <cellStyle name="Normal 11 2 2 19 2 4" xfId="5676"/>
    <cellStyle name="Normal 11 2 2 19 3" xfId="5677"/>
    <cellStyle name="Normal 11 2 2 19 3 2" xfId="5678"/>
    <cellStyle name="Normal 11 2 2 19 4" xfId="5679"/>
    <cellStyle name="Normal 11 2 2 19 4 2" xfId="5680"/>
    <cellStyle name="Normal 11 2 2 19 5" xfId="5681"/>
    <cellStyle name="Normal 11 2 2 2" xfId="5682"/>
    <cellStyle name="Normal 11 2 2 2 2" xfId="5683"/>
    <cellStyle name="Normal 11 2 2 2 2 2" xfId="5684"/>
    <cellStyle name="Normal 11 2 2 2 2 2 2" xfId="5685"/>
    <cellStyle name="Normal 11 2 2 2 2 2 2 2" xfId="5686"/>
    <cellStyle name="Normal 11 2 2 2 2 2 3" xfId="5687"/>
    <cellStyle name="Normal 11 2 2 2 2 2 3 2" xfId="5688"/>
    <cellStyle name="Normal 11 2 2 2 2 2 4" xfId="5689"/>
    <cellStyle name="Normal 11 2 2 2 2 3" xfId="5690"/>
    <cellStyle name="Normal 11 2 2 2 2 3 2" xfId="5691"/>
    <cellStyle name="Normal 11 2 2 2 2 4" xfId="5692"/>
    <cellStyle name="Normal 11 2 2 2 2 4 2" xfId="5693"/>
    <cellStyle name="Normal 11 2 2 2 2 5" xfId="5694"/>
    <cellStyle name="Normal 11 2 2 2 3" xfId="5695"/>
    <cellStyle name="Normal 11 2 2 2 3 2" xfId="5696"/>
    <cellStyle name="Normal 11 2 2 2 3 2 2" xfId="5697"/>
    <cellStyle name="Normal 11 2 2 2 3 2 2 2" xfId="5698"/>
    <cellStyle name="Normal 11 2 2 2 3 2 3" xfId="5699"/>
    <cellStyle name="Normal 11 2 2 2 3 2 3 2" xfId="5700"/>
    <cellStyle name="Normal 11 2 2 2 3 2 4" xfId="5701"/>
    <cellStyle name="Normal 11 2 2 2 3 3" xfId="5702"/>
    <cellStyle name="Normal 11 2 2 2 3 3 2" xfId="5703"/>
    <cellStyle name="Normal 11 2 2 2 3 4" xfId="5704"/>
    <cellStyle name="Normal 11 2 2 2 3 4 2" xfId="5705"/>
    <cellStyle name="Normal 11 2 2 2 3 5" xfId="5706"/>
    <cellStyle name="Normal 11 2 2 2 4" xfId="5707"/>
    <cellStyle name="Normal 11 2 2 2 4 2" xfId="5708"/>
    <cellStyle name="Normal 11 2 2 2 4 2 2" xfId="5709"/>
    <cellStyle name="Normal 11 2 2 2 4 3" xfId="5710"/>
    <cellStyle name="Normal 11 2 2 2 4 3 2" xfId="5711"/>
    <cellStyle name="Normal 11 2 2 2 4 4" xfId="5712"/>
    <cellStyle name="Normal 11 2 2 2 5" xfId="5713"/>
    <cellStyle name="Normal 11 2 2 2 5 2" xfId="5714"/>
    <cellStyle name="Normal 11 2 2 2 6" xfId="5715"/>
    <cellStyle name="Normal 11 2 2 2 6 2" xfId="5716"/>
    <cellStyle name="Normal 11 2 2 2 7" xfId="5717"/>
    <cellStyle name="Normal 11 2 2 20" xfId="5718"/>
    <cellStyle name="Normal 11 2 2 20 2" xfId="5719"/>
    <cellStyle name="Normal 11 2 2 20 2 2" xfId="5720"/>
    <cellStyle name="Normal 11 2 2 20 2 2 2" xfId="5721"/>
    <cellStyle name="Normal 11 2 2 20 2 3" xfId="5722"/>
    <cellStyle name="Normal 11 2 2 20 2 3 2" xfId="5723"/>
    <cellStyle name="Normal 11 2 2 20 2 4" xfId="5724"/>
    <cellStyle name="Normal 11 2 2 20 3" xfId="5725"/>
    <cellStyle name="Normal 11 2 2 20 3 2" xfId="5726"/>
    <cellStyle name="Normal 11 2 2 20 4" xfId="5727"/>
    <cellStyle name="Normal 11 2 2 20 4 2" xfId="5728"/>
    <cellStyle name="Normal 11 2 2 20 5" xfId="5729"/>
    <cellStyle name="Normal 11 2 2 21" xfId="5730"/>
    <cellStyle name="Normal 11 2 2 21 2" xfId="5731"/>
    <cellStyle name="Normal 11 2 2 21 2 2" xfId="5732"/>
    <cellStyle name="Normal 11 2 2 21 2 2 2" xfId="5733"/>
    <cellStyle name="Normal 11 2 2 21 2 3" xfId="5734"/>
    <cellStyle name="Normal 11 2 2 21 2 3 2" xfId="5735"/>
    <cellStyle name="Normal 11 2 2 21 2 4" xfId="5736"/>
    <cellStyle name="Normal 11 2 2 21 3" xfId="5737"/>
    <cellStyle name="Normal 11 2 2 21 3 2" xfId="5738"/>
    <cellStyle name="Normal 11 2 2 21 4" xfId="5739"/>
    <cellStyle name="Normal 11 2 2 21 4 2" xfId="5740"/>
    <cellStyle name="Normal 11 2 2 21 5" xfId="5741"/>
    <cellStyle name="Normal 11 2 2 22" xfId="5742"/>
    <cellStyle name="Normal 11 2 2 22 2" xfId="5743"/>
    <cellStyle name="Normal 11 2 2 22 2 2" xfId="5744"/>
    <cellStyle name="Normal 11 2 2 22 2 2 2" xfId="5745"/>
    <cellStyle name="Normal 11 2 2 22 2 3" xfId="5746"/>
    <cellStyle name="Normal 11 2 2 22 2 3 2" xfId="5747"/>
    <cellStyle name="Normal 11 2 2 22 2 4" xfId="5748"/>
    <cellStyle name="Normal 11 2 2 22 3" xfId="5749"/>
    <cellStyle name="Normal 11 2 2 22 3 2" xfId="5750"/>
    <cellStyle name="Normal 11 2 2 22 4" xfId="5751"/>
    <cellStyle name="Normal 11 2 2 22 4 2" xfId="5752"/>
    <cellStyle name="Normal 11 2 2 22 5" xfId="5753"/>
    <cellStyle name="Normal 11 2 2 23" xfId="5754"/>
    <cellStyle name="Normal 11 2 2 23 2" xfId="5755"/>
    <cellStyle name="Normal 11 2 2 23 2 2" xfId="5756"/>
    <cellStyle name="Normal 11 2 2 23 2 2 2" xfId="5757"/>
    <cellStyle name="Normal 11 2 2 23 2 3" xfId="5758"/>
    <cellStyle name="Normal 11 2 2 23 2 3 2" xfId="5759"/>
    <cellStyle name="Normal 11 2 2 23 2 4" xfId="5760"/>
    <cellStyle name="Normal 11 2 2 23 3" xfId="5761"/>
    <cellStyle name="Normal 11 2 2 23 3 2" xfId="5762"/>
    <cellStyle name="Normal 11 2 2 23 4" xfId="5763"/>
    <cellStyle name="Normal 11 2 2 23 4 2" xfId="5764"/>
    <cellStyle name="Normal 11 2 2 23 5" xfId="5765"/>
    <cellStyle name="Normal 11 2 2 24" xfId="5766"/>
    <cellStyle name="Normal 11 2 2 24 2" xfId="5767"/>
    <cellStyle name="Normal 11 2 2 24 2 2" xfId="5768"/>
    <cellStyle name="Normal 11 2 2 24 3" xfId="5769"/>
    <cellStyle name="Normal 11 2 2 24 3 2" xfId="5770"/>
    <cellStyle name="Normal 11 2 2 24 4" xfId="5771"/>
    <cellStyle name="Normal 11 2 2 25" xfId="5772"/>
    <cellStyle name="Normal 11 2 2 25 2" xfId="5773"/>
    <cellStyle name="Normal 11 2 2 26" xfId="5774"/>
    <cellStyle name="Normal 11 2 2 26 2" xfId="5775"/>
    <cellStyle name="Normal 11 2 2 27" xfId="5776"/>
    <cellStyle name="Normal 11 2 2 27 2" xfId="5777"/>
    <cellStyle name="Normal 11 2 2 28" xfId="5778"/>
    <cellStyle name="Normal 11 2 2 28 2" xfId="5779"/>
    <cellStyle name="Normal 11 2 2 29" xfId="5780"/>
    <cellStyle name="Normal 11 2 2 29 2" xfId="5781"/>
    <cellStyle name="Normal 11 2 2 3" xfId="5782"/>
    <cellStyle name="Normal 11 2 2 3 2" xfId="5783"/>
    <cellStyle name="Normal 11 2 2 3 2 2" xfId="5784"/>
    <cellStyle name="Normal 11 2 2 3 2 2 2" xfId="5785"/>
    <cellStyle name="Normal 11 2 2 3 2 3" xfId="5786"/>
    <cellStyle name="Normal 11 2 2 3 2 3 2" xfId="5787"/>
    <cellStyle name="Normal 11 2 2 3 2 4" xfId="5788"/>
    <cellStyle name="Normal 11 2 2 3 3" xfId="5789"/>
    <cellStyle name="Normal 11 2 2 3 3 2" xfId="5790"/>
    <cellStyle name="Normal 11 2 2 3 4" xfId="5791"/>
    <cellStyle name="Normal 11 2 2 3 4 2" xfId="5792"/>
    <cellStyle name="Normal 11 2 2 3 5" xfId="5793"/>
    <cellStyle name="Normal 11 2 2 30" xfId="5794"/>
    <cellStyle name="Normal 11 2 2 4" xfId="5795"/>
    <cellStyle name="Normal 11 2 2 4 2" xfId="5796"/>
    <cellStyle name="Normal 11 2 2 4 2 2" xfId="5797"/>
    <cellStyle name="Normal 11 2 2 4 2 2 2" xfId="5798"/>
    <cellStyle name="Normal 11 2 2 4 2 3" xfId="5799"/>
    <cellStyle name="Normal 11 2 2 4 2 3 2" xfId="5800"/>
    <cellStyle name="Normal 11 2 2 4 2 4" xfId="5801"/>
    <cellStyle name="Normal 11 2 2 4 3" xfId="5802"/>
    <cellStyle name="Normal 11 2 2 4 3 2" xfId="5803"/>
    <cellStyle name="Normal 11 2 2 4 4" xfId="5804"/>
    <cellStyle name="Normal 11 2 2 4 4 2" xfId="5805"/>
    <cellStyle name="Normal 11 2 2 4 5" xfId="5806"/>
    <cellStyle name="Normal 11 2 2 5" xfId="5807"/>
    <cellStyle name="Normal 11 2 2 5 2" xfId="5808"/>
    <cellStyle name="Normal 11 2 2 5 2 2" xfId="5809"/>
    <cellStyle name="Normal 11 2 2 5 2 2 2" xfId="5810"/>
    <cellStyle name="Normal 11 2 2 5 2 3" xfId="5811"/>
    <cellStyle name="Normal 11 2 2 5 2 3 2" xfId="5812"/>
    <cellStyle name="Normal 11 2 2 5 2 4" xfId="5813"/>
    <cellStyle name="Normal 11 2 2 5 3" xfId="5814"/>
    <cellStyle name="Normal 11 2 2 5 3 2" xfId="5815"/>
    <cellStyle name="Normal 11 2 2 5 4" xfId="5816"/>
    <cellStyle name="Normal 11 2 2 5 4 2" xfId="5817"/>
    <cellStyle name="Normal 11 2 2 5 5" xfId="5818"/>
    <cellStyle name="Normal 11 2 2 6" xfId="5819"/>
    <cellStyle name="Normal 11 2 2 6 2" xfId="5820"/>
    <cellStyle name="Normal 11 2 2 6 2 2" xfId="5821"/>
    <cellStyle name="Normal 11 2 2 6 2 2 2" xfId="5822"/>
    <cellStyle name="Normal 11 2 2 6 2 3" xfId="5823"/>
    <cellStyle name="Normal 11 2 2 6 2 3 2" xfId="5824"/>
    <cellStyle name="Normal 11 2 2 6 2 4" xfId="5825"/>
    <cellStyle name="Normal 11 2 2 6 3" xfId="5826"/>
    <cellStyle name="Normal 11 2 2 6 3 2" xfId="5827"/>
    <cellStyle name="Normal 11 2 2 6 4" xfId="5828"/>
    <cellStyle name="Normal 11 2 2 6 4 2" xfId="5829"/>
    <cellStyle name="Normal 11 2 2 6 5" xfId="5830"/>
    <cellStyle name="Normal 11 2 2 7" xfId="5831"/>
    <cellStyle name="Normal 11 2 2 7 2" xfId="5832"/>
    <cellStyle name="Normal 11 2 2 7 2 2" xfId="5833"/>
    <cellStyle name="Normal 11 2 2 7 2 2 2" xfId="5834"/>
    <cellStyle name="Normal 11 2 2 7 2 3" xfId="5835"/>
    <cellStyle name="Normal 11 2 2 7 2 3 2" xfId="5836"/>
    <cellStyle name="Normal 11 2 2 7 2 4" xfId="5837"/>
    <cellStyle name="Normal 11 2 2 7 3" xfId="5838"/>
    <cellStyle name="Normal 11 2 2 7 3 2" xfId="5839"/>
    <cellStyle name="Normal 11 2 2 7 4" xfId="5840"/>
    <cellStyle name="Normal 11 2 2 7 4 2" xfId="5841"/>
    <cellStyle name="Normal 11 2 2 7 5" xfId="5842"/>
    <cellStyle name="Normal 11 2 2 8" xfId="5843"/>
    <cellStyle name="Normal 11 2 2 8 2" xfId="5844"/>
    <cellStyle name="Normal 11 2 2 8 2 2" xfId="5845"/>
    <cellStyle name="Normal 11 2 2 8 2 2 2" xfId="5846"/>
    <cellStyle name="Normal 11 2 2 8 2 3" xfId="5847"/>
    <cellStyle name="Normal 11 2 2 8 2 3 2" xfId="5848"/>
    <cellStyle name="Normal 11 2 2 8 2 4" xfId="5849"/>
    <cellStyle name="Normal 11 2 2 8 3" xfId="5850"/>
    <cellStyle name="Normal 11 2 2 8 3 2" xfId="5851"/>
    <cellStyle name="Normal 11 2 2 8 4" xfId="5852"/>
    <cellStyle name="Normal 11 2 2 8 4 2" xfId="5853"/>
    <cellStyle name="Normal 11 2 2 8 5" xfId="5854"/>
    <cellStyle name="Normal 11 2 2 9" xfId="5855"/>
    <cellStyle name="Normal 11 2 2 9 2" xfId="5856"/>
    <cellStyle name="Normal 11 2 2 9 2 2" xfId="5857"/>
    <cellStyle name="Normal 11 2 2 9 2 2 2" xfId="5858"/>
    <cellStyle name="Normal 11 2 2 9 2 3" xfId="5859"/>
    <cellStyle name="Normal 11 2 2 9 2 3 2" xfId="5860"/>
    <cellStyle name="Normal 11 2 2 9 2 4" xfId="5861"/>
    <cellStyle name="Normal 11 2 2 9 3" xfId="5862"/>
    <cellStyle name="Normal 11 2 2 9 3 2" xfId="5863"/>
    <cellStyle name="Normal 11 2 2 9 4" xfId="5864"/>
    <cellStyle name="Normal 11 2 2 9 4 2" xfId="5865"/>
    <cellStyle name="Normal 11 2 2 9 5" xfId="5866"/>
    <cellStyle name="Normal 11 2 20" xfId="5867"/>
    <cellStyle name="Normal 11 2 20 2" xfId="5868"/>
    <cellStyle name="Normal 11 2 20 2 2" xfId="5869"/>
    <cellStyle name="Normal 11 2 20 2 2 2" xfId="5870"/>
    <cellStyle name="Normal 11 2 20 2 3" xfId="5871"/>
    <cellStyle name="Normal 11 2 20 2 3 2" xfId="5872"/>
    <cellStyle name="Normal 11 2 20 2 4" xfId="5873"/>
    <cellStyle name="Normal 11 2 20 3" xfId="5874"/>
    <cellStyle name="Normal 11 2 20 3 2" xfId="5875"/>
    <cellStyle name="Normal 11 2 20 4" xfId="5876"/>
    <cellStyle name="Normal 11 2 20 4 2" xfId="5877"/>
    <cellStyle name="Normal 11 2 20 5" xfId="5878"/>
    <cellStyle name="Normal 11 2 21" xfId="5879"/>
    <cellStyle name="Normal 11 2 21 2" xfId="5880"/>
    <cellStyle name="Normal 11 2 21 2 2" xfId="5881"/>
    <cellStyle name="Normal 11 2 21 2 2 2" xfId="5882"/>
    <cellStyle name="Normal 11 2 21 2 3" xfId="5883"/>
    <cellStyle name="Normal 11 2 21 2 3 2" xfId="5884"/>
    <cellStyle name="Normal 11 2 21 2 4" xfId="5885"/>
    <cellStyle name="Normal 11 2 21 3" xfId="5886"/>
    <cellStyle name="Normal 11 2 21 3 2" xfId="5887"/>
    <cellStyle name="Normal 11 2 21 4" xfId="5888"/>
    <cellStyle name="Normal 11 2 21 4 2" xfId="5889"/>
    <cellStyle name="Normal 11 2 21 5" xfId="5890"/>
    <cellStyle name="Normal 11 2 22" xfId="5891"/>
    <cellStyle name="Normal 11 2 22 2" xfId="5892"/>
    <cellStyle name="Normal 11 2 22 2 2" xfId="5893"/>
    <cellStyle name="Normal 11 2 22 2 2 2" xfId="5894"/>
    <cellStyle name="Normal 11 2 22 2 3" xfId="5895"/>
    <cellStyle name="Normal 11 2 22 2 3 2" xfId="5896"/>
    <cellStyle name="Normal 11 2 22 2 4" xfId="5897"/>
    <cellStyle name="Normal 11 2 22 3" xfId="5898"/>
    <cellStyle name="Normal 11 2 22 3 2" xfId="5899"/>
    <cellStyle name="Normal 11 2 22 4" xfId="5900"/>
    <cellStyle name="Normal 11 2 22 4 2" xfId="5901"/>
    <cellStyle name="Normal 11 2 22 5" xfId="5902"/>
    <cellStyle name="Normal 11 2 23" xfId="5903"/>
    <cellStyle name="Normal 11 2 23 2" xfId="5904"/>
    <cellStyle name="Normal 11 2 23 2 2" xfId="5905"/>
    <cellStyle name="Normal 11 2 23 2 2 2" xfId="5906"/>
    <cellStyle name="Normal 11 2 23 2 3" xfId="5907"/>
    <cellStyle name="Normal 11 2 23 2 3 2" xfId="5908"/>
    <cellStyle name="Normal 11 2 23 2 4" xfId="5909"/>
    <cellStyle name="Normal 11 2 23 3" xfId="5910"/>
    <cellStyle name="Normal 11 2 23 3 2" xfId="5911"/>
    <cellStyle name="Normal 11 2 23 4" xfId="5912"/>
    <cellStyle name="Normal 11 2 23 4 2" xfId="5913"/>
    <cellStyle name="Normal 11 2 23 5" xfId="5914"/>
    <cellStyle name="Normal 11 2 24" xfId="5915"/>
    <cellStyle name="Normal 11 2 24 2" xfId="5916"/>
    <cellStyle name="Normal 11 2 24 2 2" xfId="5917"/>
    <cellStyle name="Normal 11 2 24 2 2 2" xfId="5918"/>
    <cellStyle name="Normal 11 2 24 2 3" xfId="5919"/>
    <cellStyle name="Normal 11 2 24 2 3 2" xfId="5920"/>
    <cellStyle name="Normal 11 2 24 2 4" xfId="5921"/>
    <cellStyle name="Normal 11 2 24 3" xfId="5922"/>
    <cellStyle name="Normal 11 2 24 3 2" xfId="5923"/>
    <cellStyle name="Normal 11 2 24 4" xfId="5924"/>
    <cellStyle name="Normal 11 2 24 4 2" xfId="5925"/>
    <cellStyle name="Normal 11 2 24 5" xfId="5926"/>
    <cellStyle name="Normal 11 2 25" xfId="5927"/>
    <cellStyle name="Normal 11 2 25 2" xfId="5928"/>
    <cellStyle name="Normal 11 2 25 2 2" xfId="5929"/>
    <cellStyle name="Normal 11 2 25 3" xfId="5930"/>
    <cellStyle name="Normal 11 2 25 3 2" xfId="5931"/>
    <cellStyle name="Normal 11 2 25 4" xfId="5932"/>
    <cellStyle name="Normal 11 2 26" xfId="5933"/>
    <cellStyle name="Normal 11 2 26 2" xfId="5934"/>
    <cellStyle name="Normal 11 2 27" xfId="5935"/>
    <cellStyle name="Normal 11 2 27 2" xfId="5936"/>
    <cellStyle name="Normal 11 2 28" xfId="5937"/>
    <cellStyle name="Normal 11 2 28 2" xfId="5938"/>
    <cellStyle name="Normal 11 2 29" xfId="5939"/>
    <cellStyle name="Normal 11 2 3" xfId="5940"/>
    <cellStyle name="Normal 11 2 3 2" xfId="5941"/>
    <cellStyle name="Normal 11 2 3 2 2" xfId="5942"/>
    <cellStyle name="Normal 11 2 3 2 2 2" xfId="5943"/>
    <cellStyle name="Normal 11 2 3 2 2 2 2" xfId="5944"/>
    <cellStyle name="Normal 11 2 3 2 2 3" xfId="5945"/>
    <cellStyle name="Normal 11 2 3 2 2 3 2" xfId="5946"/>
    <cellStyle name="Normal 11 2 3 2 2 4" xfId="5947"/>
    <cellStyle name="Normal 11 2 3 2 3" xfId="5948"/>
    <cellStyle name="Normal 11 2 3 2 3 2" xfId="5949"/>
    <cellStyle name="Normal 11 2 3 2 4" xfId="5950"/>
    <cellStyle name="Normal 11 2 3 2 4 2" xfId="5951"/>
    <cellStyle name="Normal 11 2 3 2 5" xfId="5952"/>
    <cellStyle name="Normal 11 2 3 3" xfId="5953"/>
    <cellStyle name="Normal 11 2 3 3 2" xfId="5954"/>
    <cellStyle name="Normal 11 2 3 3 2 2" xfId="5955"/>
    <cellStyle name="Normal 11 2 3 3 2 2 2" xfId="5956"/>
    <cellStyle name="Normal 11 2 3 3 2 3" xfId="5957"/>
    <cellStyle name="Normal 11 2 3 3 2 3 2" xfId="5958"/>
    <cellStyle name="Normal 11 2 3 3 2 4" xfId="5959"/>
    <cellStyle name="Normal 11 2 3 3 3" xfId="5960"/>
    <cellStyle name="Normal 11 2 3 3 3 2" xfId="5961"/>
    <cellStyle name="Normal 11 2 3 3 4" xfId="5962"/>
    <cellStyle name="Normal 11 2 3 3 4 2" xfId="5963"/>
    <cellStyle name="Normal 11 2 3 3 5" xfId="5964"/>
    <cellStyle name="Normal 11 2 3 4" xfId="5965"/>
    <cellStyle name="Normal 11 2 3 5" xfId="5966"/>
    <cellStyle name="Normal 11 2 3 5 2" xfId="5967"/>
    <cellStyle name="Normal 11 2 3 5 2 2" xfId="5968"/>
    <cellStyle name="Normal 11 2 3 5 2 2 2" xfId="5969"/>
    <cellStyle name="Normal 11 2 3 5 2 3" xfId="5970"/>
    <cellStyle name="Normal 11 2 3 5 2 3 2" xfId="5971"/>
    <cellStyle name="Normal 11 2 3 5 2 4" xfId="5972"/>
    <cellStyle name="Normal 11 2 3 5 3" xfId="5973"/>
    <cellStyle name="Normal 11 2 3 5 3 2" xfId="5974"/>
    <cellStyle name="Normal 11 2 3 5 4" xfId="5975"/>
    <cellStyle name="Normal 11 2 3 5 4 2" xfId="5976"/>
    <cellStyle name="Normal 11 2 3 5 5" xfId="5977"/>
    <cellStyle name="Normal 11 2 3 6" xfId="5978"/>
    <cellStyle name="Normal 11 2 3 6 2" xfId="5979"/>
    <cellStyle name="Normal 11 2 3 6 2 2" xfId="5980"/>
    <cellStyle name="Normal 11 2 3 6 3" xfId="5981"/>
    <cellStyle name="Normal 11 2 3 6 3 2" xfId="5982"/>
    <cellStyle name="Normal 11 2 3 6 4" xfId="5983"/>
    <cellStyle name="Normal 11 2 3 7" xfId="5984"/>
    <cellStyle name="Normal 11 2 3 7 2" xfId="5985"/>
    <cellStyle name="Normal 11 2 3 8" xfId="5986"/>
    <cellStyle name="Normal 11 2 3 8 2" xfId="5987"/>
    <cellStyle name="Normal 11 2 3 9" xfId="5988"/>
    <cellStyle name="Normal 11 2 4" xfId="5989"/>
    <cellStyle name="Normal 11 2 4 2" xfId="5990"/>
    <cellStyle name="Normal 11 2 4 2 2" xfId="5991"/>
    <cellStyle name="Normal 11 2 4 2 2 2" xfId="5992"/>
    <cellStyle name="Normal 11 2 4 2 3" xfId="5993"/>
    <cellStyle name="Normal 11 2 4 2 3 2" xfId="5994"/>
    <cellStyle name="Normal 11 2 4 2 4" xfId="5995"/>
    <cellStyle name="Normal 11 2 4 3" xfId="5996"/>
    <cellStyle name="Normal 11 2 4 3 2" xfId="5997"/>
    <cellStyle name="Normal 11 2 4 4" xfId="5998"/>
    <cellStyle name="Normal 11 2 4 4 2" xfId="5999"/>
    <cellStyle name="Normal 11 2 4 5" xfId="6000"/>
    <cellStyle name="Normal 11 2 5" xfId="6001"/>
    <cellStyle name="Normal 11 2 5 2" xfId="6002"/>
    <cellStyle name="Normal 11 2 5 2 2" xfId="6003"/>
    <cellStyle name="Normal 11 2 5 2 2 2" xfId="6004"/>
    <cellStyle name="Normal 11 2 5 2 3" xfId="6005"/>
    <cellStyle name="Normal 11 2 5 2 3 2" xfId="6006"/>
    <cellStyle name="Normal 11 2 5 2 4" xfId="6007"/>
    <cellStyle name="Normal 11 2 5 3" xfId="6008"/>
    <cellStyle name="Normal 11 2 5 3 2" xfId="6009"/>
    <cellStyle name="Normal 11 2 5 4" xfId="6010"/>
    <cellStyle name="Normal 11 2 5 4 2" xfId="6011"/>
    <cellStyle name="Normal 11 2 5 5" xfId="6012"/>
    <cellStyle name="Normal 11 2 6" xfId="6013"/>
    <cellStyle name="Normal 11 2 6 2" xfId="6014"/>
    <cellStyle name="Normal 11 2 6 2 2" xfId="6015"/>
    <cellStyle name="Normal 11 2 6 2 2 2" xfId="6016"/>
    <cellStyle name="Normal 11 2 6 2 3" xfId="6017"/>
    <cellStyle name="Normal 11 2 6 2 3 2" xfId="6018"/>
    <cellStyle name="Normal 11 2 6 2 4" xfId="6019"/>
    <cellStyle name="Normal 11 2 6 3" xfId="6020"/>
    <cellStyle name="Normal 11 2 6 3 2" xfId="6021"/>
    <cellStyle name="Normal 11 2 6 4" xfId="6022"/>
    <cellStyle name="Normal 11 2 6 4 2" xfId="6023"/>
    <cellStyle name="Normal 11 2 6 5" xfId="6024"/>
    <cellStyle name="Normal 11 2 7" xfId="6025"/>
    <cellStyle name="Normal 11 2 7 2" xfId="6026"/>
    <cellStyle name="Normal 11 2 7 2 2" xfId="6027"/>
    <cellStyle name="Normal 11 2 7 2 2 2" xfId="6028"/>
    <cellStyle name="Normal 11 2 7 2 3" xfId="6029"/>
    <cellStyle name="Normal 11 2 7 2 3 2" xfId="6030"/>
    <cellStyle name="Normal 11 2 7 2 4" xfId="6031"/>
    <cellStyle name="Normal 11 2 7 3" xfId="6032"/>
    <cellStyle name="Normal 11 2 7 3 2" xfId="6033"/>
    <cellStyle name="Normal 11 2 7 4" xfId="6034"/>
    <cellStyle name="Normal 11 2 7 4 2" xfId="6035"/>
    <cellStyle name="Normal 11 2 7 5" xfId="6036"/>
    <cellStyle name="Normal 11 2 8" xfId="6037"/>
    <cellStyle name="Normal 11 2 8 2" xfId="6038"/>
    <cellStyle name="Normal 11 2 8 2 2" xfId="6039"/>
    <cellStyle name="Normal 11 2 8 2 2 2" xfId="6040"/>
    <cellStyle name="Normal 11 2 8 2 3" xfId="6041"/>
    <cellStyle name="Normal 11 2 8 2 3 2" xfId="6042"/>
    <cellStyle name="Normal 11 2 8 2 4" xfId="6043"/>
    <cellStyle name="Normal 11 2 8 3" xfId="6044"/>
    <cellStyle name="Normal 11 2 8 3 2" xfId="6045"/>
    <cellStyle name="Normal 11 2 8 4" xfId="6046"/>
    <cellStyle name="Normal 11 2 8 4 2" xfId="6047"/>
    <cellStyle name="Normal 11 2 8 5" xfId="6048"/>
    <cellStyle name="Normal 11 2 9" xfId="6049"/>
    <cellStyle name="Normal 11 2 9 2" xfId="6050"/>
    <cellStyle name="Normal 11 2 9 2 2" xfId="6051"/>
    <cellStyle name="Normal 11 2 9 2 2 2" xfId="6052"/>
    <cellStyle name="Normal 11 2 9 2 3" xfId="6053"/>
    <cellStyle name="Normal 11 2 9 2 3 2" xfId="6054"/>
    <cellStyle name="Normal 11 2 9 2 4" xfId="6055"/>
    <cellStyle name="Normal 11 2 9 3" xfId="6056"/>
    <cellStyle name="Normal 11 2 9 3 2" xfId="6057"/>
    <cellStyle name="Normal 11 2 9 4" xfId="6058"/>
    <cellStyle name="Normal 11 2 9 4 2" xfId="6059"/>
    <cellStyle name="Normal 11 2 9 5" xfId="6060"/>
    <cellStyle name="Normal 11 20" xfId="6061"/>
    <cellStyle name="Normal 11 20 2" xfId="6062"/>
    <cellStyle name="Normal 11 20 2 2" xfId="6063"/>
    <cellStyle name="Normal 11 20 2 2 2" xfId="6064"/>
    <cellStyle name="Normal 11 20 2 3" xfId="6065"/>
    <cellStyle name="Normal 11 20 2 3 2" xfId="6066"/>
    <cellStyle name="Normal 11 20 2 4" xfId="6067"/>
    <cellStyle name="Normal 11 20 3" xfId="6068"/>
    <cellStyle name="Normal 11 20 3 2" xfId="6069"/>
    <cellStyle name="Normal 11 20 4" xfId="6070"/>
    <cellStyle name="Normal 11 20 4 2" xfId="6071"/>
    <cellStyle name="Normal 11 20 5" xfId="6072"/>
    <cellStyle name="Normal 11 21" xfId="6073"/>
    <cellStyle name="Normal 11 21 2" xfId="6074"/>
    <cellStyle name="Normal 11 21 2 2" xfId="6075"/>
    <cellStyle name="Normal 11 21 2 2 2" xfId="6076"/>
    <cellStyle name="Normal 11 21 2 3" xfId="6077"/>
    <cellStyle name="Normal 11 21 2 3 2" xfId="6078"/>
    <cellStyle name="Normal 11 21 2 4" xfId="6079"/>
    <cellStyle name="Normal 11 21 3" xfId="6080"/>
    <cellStyle name="Normal 11 21 3 2" xfId="6081"/>
    <cellStyle name="Normal 11 21 4" xfId="6082"/>
    <cellStyle name="Normal 11 21 4 2" xfId="6083"/>
    <cellStyle name="Normal 11 21 5" xfId="6084"/>
    <cellStyle name="Normal 11 22" xfId="6085"/>
    <cellStyle name="Normal 11 22 2" xfId="6086"/>
    <cellStyle name="Normal 11 22 2 2" xfId="6087"/>
    <cellStyle name="Normal 11 22 2 2 2" xfId="6088"/>
    <cellStyle name="Normal 11 22 2 3" xfId="6089"/>
    <cellStyle name="Normal 11 22 2 3 2" xfId="6090"/>
    <cellStyle name="Normal 11 22 2 4" xfId="6091"/>
    <cellStyle name="Normal 11 22 3" xfId="6092"/>
    <cellStyle name="Normal 11 22 3 2" xfId="6093"/>
    <cellStyle name="Normal 11 22 4" xfId="6094"/>
    <cellStyle name="Normal 11 22 4 2" xfId="6095"/>
    <cellStyle name="Normal 11 22 5" xfId="6096"/>
    <cellStyle name="Normal 11 23" xfId="6097"/>
    <cellStyle name="Normal 11 23 2" xfId="6098"/>
    <cellStyle name="Normal 11 23 2 2" xfId="6099"/>
    <cellStyle name="Normal 11 23 2 2 2" xfId="6100"/>
    <cellStyle name="Normal 11 23 2 3" xfId="6101"/>
    <cellStyle name="Normal 11 23 2 3 2" xfId="6102"/>
    <cellStyle name="Normal 11 23 2 4" xfId="6103"/>
    <cellStyle name="Normal 11 23 3" xfId="6104"/>
    <cellStyle name="Normal 11 23 3 2" xfId="6105"/>
    <cellStyle name="Normal 11 23 4" xfId="6106"/>
    <cellStyle name="Normal 11 23 4 2" xfId="6107"/>
    <cellStyle name="Normal 11 23 5" xfId="6108"/>
    <cellStyle name="Normal 11 24" xfId="6109"/>
    <cellStyle name="Normal 11 24 2" xfId="6110"/>
    <cellStyle name="Normal 11 24 2 2" xfId="6111"/>
    <cellStyle name="Normal 11 24 2 2 2" xfId="6112"/>
    <cellStyle name="Normal 11 24 2 3" xfId="6113"/>
    <cellStyle name="Normal 11 24 2 3 2" xfId="6114"/>
    <cellStyle name="Normal 11 24 2 4" xfId="6115"/>
    <cellStyle name="Normal 11 24 3" xfId="6116"/>
    <cellStyle name="Normal 11 24 3 2" xfId="6117"/>
    <cellStyle name="Normal 11 24 4" xfId="6118"/>
    <cellStyle name="Normal 11 24 4 2" xfId="6119"/>
    <cellStyle name="Normal 11 24 5" xfId="6120"/>
    <cellStyle name="Normal 11 25" xfId="6121"/>
    <cellStyle name="Normal 11 25 2" xfId="6122"/>
    <cellStyle name="Normal 11 25 2 2" xfId="6123"/>
    <cellStyle name="Normal 11 25 2 2 2" xfId="6124"/>
    <cellStyle name="Normal 11 25 2 3" xfId="6125"/>
    <cellStyle name="Normal 11 25 2 3 2" xfId="6126"/>
    <cellStyle name="Normal 11 25 2 4" xfId="6127"/>
    <cellStyle name="Normal 11 25 3" xfId="6128"/>
    <cellStyle name="Normal 11 25 3 2" xfId="6129"/>
    <cellStyle name="Normal 11 25 4" xfId="6130"/>
    <cellStyle name="Normal 11 25 4 2" xfId="6131"/>
    <cellStyle name="Normal 11 25 5" xfId="6132"/>
    <cellStyle name="Normal 11 26" xfId="6133"/>
    <cellStyle name="Normal 11 26 2" xfId="6134"/>
    <cellStyle name="Normal 11 26 2 2" xfId="6135"/>
    <cellStyle name="Normal 11 26 2 2 2" xfId="6136"/>
    <cellStyle name="Normal 11 26 2 3" xfId="6137"/>
    <cellStyle name="Normal 11 26 2 3 2" xfId="6138"/>
    <cellStyle name="Normal 11 26 2 4" xfId="6139"/>
    <cellStyle name="Normal 11 26 3" xfId="6140"/>
    <cellStyle name="Normal 11 26 3 2" xfId="6141"/>
    <cellStyle name="Normal 11 26 4" xfId="6142"/>
    <cellStyle name="Normal 11 26 4 2" xfId="6143"/>
    <cellStyle name="Normal 11 26 5" xfId="6144"/>
    <cellStyle name="Normal 11 27" xfId="6145"/>
    <cellStyle name="Normal 11 27 2" xfId="6146"/>
    <cellStyle name="Normal 11 27 2 2" xfId="6147"/>
    <cellStyle name="Normal 11 27 2 2 2" xfId="6148"/>
    <cellStyle name="Normal 11 27 2 3" xfId="6149"/>
    <cellStyle name="Normal 11 27 2 3 2" xfId="6150"/>
    <cellStyle name="Normal 11 27 2 4" xfId="6151"/>
    <cellStyle name="Normal 11 27 3" xfId="6152"/>
    <cellStyle name="Normal 11 27 3 2" xfId="6153"/>
    <cellStyle name="Normal 11 27 4" xfId="6154"/>
    <cellStyle name="Normal 11 27 4 2" xfId="6155"/>
    <cellStyle name="Normal 11 27 5" xfId="6156"/>
    <cellStyle name="Normal 11 28" xfId="6157"/>
    <cellStyle name="Normal 11 28 2" xfId="6158"/>
    <cellStyle name="Normal 11 28 2 2" xfId="6159"/>
    <cellStyle name="Normal 11 28 2 2 2" xfId="6160"/>
    <cellStyle name="Normal 11 28 2 3" xfId="6161"/>
    <cellStyle name="Normal 11 28 2 3 2" xfId="6162"/>
    <cellStyle name="Normal 11 28 2 4" xfId="6163"/>
    <cellStyle name="Normal 11 28 3" xfId="6164"/>
    <cellStyle name="Normal 11 28 3 2" xfId="6165"/>
    <cellStyle name="Normal 11 28 4" xfId="6166"/>
    <cellStyle name="Normal 11 28 4 2" xfId="6167"/>
    <cellStyle name="Normal 11 28 5" xfId="6168"/>
    <cellStyle name="Normal 11 29" xfId="6169"/>
    <cellStyle name="Normal 11 29 2" xfId="6170"/>
    <cellStyle name="Normal 11 29 2 2" xfId="6171"/>
    <cellStyle name="Normal 11 29 2 2 2" xfId="6172"/>
    <cellStyle name="Normal 11 29 2 3" xfId="6173"/>
    <cellStyle name="Normal 11 29 2 3 2" xfId="6174"/>
    <cellStyle name="Normal 11 29 2 4" xfId="6175"/>
    <cellStyle name="Normal 11 29 3" xfId="6176"/>
    <cellStyle name="Normal 11 29 3 2" xfId="6177"/>
    <cellStyle name="Normal 11 29 4" xfId="6178"/>
    <cellStyle name="Normal 11 29 4 2" xfId="6179"/>
    <cellStyle name="Normal 11 29 5" xfId="6180"/>
    <cellStyle name="Normal 11 3" xfId="6181"/>
    <cellStyle name="Normal 11 3 10" xfId="6182"/>
    <cellStyle name="Normal 11 3 10 2" xfId="6183"/>
    <cellStyle name="Normal 11 3 10 2 2" xfId="6184"/>
    <cellStyle name="Normal 11 3 10 2 2 2" xfId="6185"/>
    <cellStyle name="Normal 11 3 10 2 3" xfId="6186"/>
    <cellStyle name="Normal 11 3 10 2 3 2" xfId="6187"/>
    <cellStyle name="Normal 11 3 10 2 4" xfId="6188"/>
    <cellStyle name="Normal 11 3 10 3" xfId="6189"/>
    <cellStyle name="Normal 11 3 10 3 2" xfId="6190"/>
    <cellStyle name="Normal 11 3 10 4" xfId="6191"/>
    <cellStyle name="Normal 11 3 10 4 2" xfId="6192"/>
    <cellStyle name="Normal 11 3 10 5" xfId="6193"/>
    <cellStyle name="Normal 11 3 11" xfId="6194"/>
    <cellStyle name="Normal 11 3 11 2" xfId="6195"/>
    <cellStyle name="Normal 11 3 11 2 2" xfId="6196"/>
    <cellStyle name="Normal 11 3 11 2 2 2" xfId="6197"/>
    <cellStyle name="Normal 11 3 11 2 3" xfId="6198"/>
    <cellStyle name="Normal 11 3 11 2 3 2" xfId="6199"/>
    <cellStyle name="Normal 11 3 11 2 4" xfId="6200"/>
    <cellStyle name="Normal 11 3 11 3" xfId="6201"/>
    <cellStyle name="Normal 11 3 11 3 2" xfId="6202"/>
    <cellStyle name="Normal 11 3 11 4" xfId="6203"/>
    <cellStyle name="Normal 11 3 11 4 2" xfId="6204"/>
    <cellStyle name="Normal 11 3 11 5" xfId="6205"/>
    <cellStyle name="Normal 11 3 12" xfId="6206"/>
    <cellStyle name="Normal 11 3 12 2" xfId="6207"/>
    <cellStyle name="Normal 11 3 12 2 2" xfId="6208"/>
    <cellStyle name="Normal 11 3 12 2 2 2" xfId="6209"/>
    <cellStyle name="Normal 11 3 12 2 3" xfId="6210"/>
    <cellStyle name="Normal 11 3 12 2 3 2" xfId="6211"/>
    <cellStyle name="Normal 11 3 12 2 4" xfId="6212"/>
    <cellStyle name="Normal 11 3 12 3" xfId="6213"/>
    <cellStyle name="Normal 11 3 12 3 2" xfId="6214"/>
    <cellStyle name="Normal 11 3 12 4" xfId="6215"/>
    <cellStyle name="Normal 11 3 12 4 2" xfId="6216"/>
    <cellStyle name="Normal 11 3 12 5" xfId="6217"/>
    <cellStyle name="Normal 11 3 13" xfId="6218"/>
    <cellStyle name="Normal 11 3 13 2" xfId="6219"/>
    <cellStyle name="Normal 11 3 13 2 2" xfId="6220"/>
    <cellStyle name="Normal 11 3 13 2 2 2" xfId="6221"/>
    <cellStyle name="Normal 11 3 13 2 3" xfId="6222"/>
    <cellStyle name="Normal 11 3 13 2 3 2" xfId="6223"/>
    <cellStyle name="Normal 11 3 13 2 4" xfId="6224"/>
    <cellStyle name="Normal 11 3 13 3" xfId="6225"/>
    <cellStyle name="Normal 11 3 13 3 2" xfId="6226"/>
    <cellStyle name="Normal 11 3 13 4" xfId="6227"/>
    <cellStyle name="Normal 11 3 13 4 2" xfId="6228"/>
    <cellStyle name="Normal 11 3 13 5" xfId="6229"/>
    <cellStyle name="Normal 11 3 14" xfId="6230"/>
    <cellStyle name="Normal 11 3 14 2" xfId="6231"/>
    <cellStyle name="Normal 11 3 14 2 2" xfId="6232"/>
    <cellStyle name="Normal 11 3 14 2 2 2" xfId="6233"/>
    <cellStyle name="Normal 11 3 14 2 3" xfId="6234"/>
    <cellStyle name="Normal 11 3 14 2 3 2" xfId="6235"/>
    <cellStyle name="Normal 11 3 14 2 4" xfId="6236"/>
    <cellStyle name="Normal 11 3 14 3" xfId="6237"/>
    <cellStyle name="Normal 11 3 14 3 2" xfId="6238"/>
    <cellStyle name="Normal 11 3 14 4" xfId="6239"/>
    <cellStyle name="Normal 11 3 14 4 2" xfId="6240"/>
    <cellStyle name="Normal 11 3 14 5" xfId="6241"/>
    <cellStyle name="Normal 11 3 15" xfId="6242"/>
    <cellStyle name="Normal 11 3 15 2" xfId="6243"/>
    <cellStyle name="Normal 11 3 15 2 2" xfId="6244"/>
    <cellStyle name="Normal 11 3 15 2 2 2" xfId="6245"/>
    <cellStyle name="Normal 11 3 15 2 3" xfId="6246"/>
    <cellStyle name="Normal 11 3 15 2 3 2" xfId="6247"/>
    <cellStyle name="Normal 11 3 15 2 4" xfId="6248"/>
    <cellStyle name="Normal 11 3 15 3" xfId="6249"/>
    <cellStyle name="Normal 11 3 15 3 2" xfId="6250"/>
    <cellStyle name="Normal 11 3 15 4" xfId="6251"/>
    <cellStyle name="Normal 11 3 15 4 2" xfId="6252"/>
    <cellStyle name="Normal 11 3 15 5" xfId="6253"/>
    <cellStyle name="Normal 11 3 16" xfId="6254"/>
    <cellStyle name="Normal 11 3 16 2" xfId="6255"/>
    <cellStyle name="Normal 11 3 16 2 2" xfId="6256"/>
    <cellStyle name="Normal 11 3 16 2 2 2" xfId="6257"/>
    <cellStyle name="Normal 11 3 16 2 3" xfId="6258"/>
    <cellStyle name="Normal 11 3 16 2 3 2" xfId="6259"/>
    <cellStyle name="Normal 11 3 16 2 4" xfId="6260"/>
    <cellStyle name="Normal 11 3 16 3" xfId="6261"/>
    <cellStyle name="Normal 11 3 16 3 2" xfId="6262"/>
    <cellStyle name="Normal 11 3 16 4" xfId="6263"/>
    <cellStyle name="Normal 11 3 16 4 2" xfId="6264"/>
    <cellStyle name="Normal 11 3 16 5" xfId="6265"/>
    <cellStyle name="Normal 11 3 17" xfId="6266"/>
    <cellStyle name="Normal 11 3 17 2" xfId="6267"/>
    <cellStyle name="Normal 11 3 17 2 2" xfId="6268"/>
    <cellStyle name="Normal 11 3 17 2 2 2" xfId="6269"/>
    <cellStyle name="Normal 11 3 17 2 3" xfId="6270"/>
    <cellStyle name="Normal 11 3 17 2 3 2" xfId="6271"/>
    <cellStyle name="Normal 11 3 17 2 4" xfId="6272"/>
    <cellStyle name="Normal 11 3 17 3" xfId="6273"/>
    <cellStyle name="Normal 11 3 17 3 2" xfId="6274"/>
    <cellStyle name="Normal 11 3 17 4" xfId="6275"/>
    <cellStyle name="Normal 11 3 17 4 2" xfId="6276"/>
    <cellStyle name="Normal 11 3 17 5" xfId="6277"/>
    <cellStyle name="Normal 11 3 18" xfId="6278"/>
    <cellStyle name="Normal 11 3 18 2" xfId="6279"/>
    <cellStyle name="Normal 11 3 18 2 2" xfId="6280"/>
    <cellStyle name="Normal 11 3 18 2 2 2" xfId="6281"/>
    <cellStyle name="Normal 11 3 18 2 3" xfId="6282"/>
    <cellStyle name="Normal 11 3 18 2 3 2" xfId="6283"/>
    <cellStyle name="Normal 11 3 18 2 4" xfId="6284"/>
    <cellStyle name="Normal 11 3 18 3" xfId="6285"/>
    <cellStyle name="Normal 11 3 18 3 2" xfId="6286"/>
    <cellStyle name="Normal 11 3 18 4" xfId="6287"/>
    <cellStyle name="Normal 11 3 18 4 2" xfId="6288"/>
    <cellStyle name="Normal 11 3 18 5" xfId="6289"/>
    <cellStyle name="Normal 11 3 19" xfId="6290"/>
    <cellStyle name="Normal 11 3 19 2" xfId="6291"/>
    <cellStyle name="Normal 11 3 19 2 2" xfId="6292"/>
    <cellStyle name="Normal 11 3 19 2 2 2" xfId="6293"/>
    <cellStyle name="Normal 11 3 19 2 3" xfId="6294"/>
    <cellStyle name="Normal 11 3 19 2 3 2" xfId="6295"/>
    <cellStyle name="Normal 11 3 19 2 4" xfId="6296"/>
    <cellStyle name="Normal 11 3 19 3" xfId="6297"/>
    <cellStyle name="Normal 11 3 19 3 2" xfId="6298"/>
    <cellStyle name="Normal 11 3 19 4" xfId="6299"/>
    <cellStyle name="Normal 11 3 19 4 2" xfId="6300"/>
    <cellStyle name="Normal 11 3 19 5" xfId="6301"/>
    <cellStyle name="Normal 11 3 2" xfId="6302"/>
    <cellStyle name="Normal 11 3 2 2" xfId="6303"/>
    <cellStyle name="Normal 11 3 2 2 2" xfId="6304"/>
    <cellStyle name="Normal 11 3 2 2 2 2" xfId="6305"/>
    <cellStyle name="Normal 11 3 2 2 2 2 2" xfId="6306"/>
    <cellStyle name="Normal 11 3 2 2 2 3" xfId="6307"/>
    <cellStyle name="Normal 11 3 2 2 2 3 2" xfId="6308"/>
    <cellStyle name="Normal 11 3 2 2 2 4" xfId="6309"/>
    <cellStyle name="Normal 11 3 2 2 3" xfId="6310"/>
    <cellStyle name="Normal 11 3 2 2 3 2" xfId="6311"/>
    <cellStyle name="Normal 11 3 2 2 4" xfId="6312"/>
    <cellStyle name="Normal 11 3 2 2 4 2" xfId="6313"/>
    <cellStyle name="Normal 11 3 2 2 5" xfId="6314"/>
    <cellStyle name="Normal 11 3 2 3" xfId="6315"/>
    <cellStyle name="Normal 11 3 2 3 2" xfId="6316"/>
    <cellStyle name="Normal 11 3 2 3 2 2" xfId="6317"/>
    <cellStyle name="Normal 11 3 2 3 2 2 2" xfId="6318"/>
    <cellStyle name="Normal 11 3 2 3 2 3" xfId="6319"/>
    <cellStyle name="Normal 11 3 2 3 2 3 2" xfId="6320"/>
    <cellStyle name="Normal 11 3 2 3 2 4" xfId="6321"/>
    <cellStyle name="Normal 11 3 2 3 3" xfId="6322"/>
    <cellStyle name="Normal 11 3 2 3 3 2" xfId="6323"/>
    <cellStyle name="Normal 11 3 2 3 4" xfId="6324"/>
    <cellStyle name="Normal 11 3 2 3 4 2" xfId="6325"/>
    <cellStyle name="Normal 11 3 2 3 5" xfId="6326"/>
    <cellStyle name="Normal 11 3 2 4" xfId="6327"/>
    <cellStyle name="Normal 11 3 2 5" xfId="6328"/>
    <cellStyle name="Normal 11 3 2 5 2" xfId="6329"/>
    <cellStyle name="Normal 11 3 2 5 2 2" xfId="6330"/>
    <cellStyle name="Normal 11 3 2 5 2 2 2" xfId="6331"/>
    <cellStyle name="Normal 11 3 2 5 2 3" xfId="6332"/>
    <cellStyle name="Normal 11 3 2 5 2 3 2" xfId="6333"/>
    <cellStyle name="Normal 11 3 2 5 2 4" xfId="6334"/>
    <cellStyle name="Normal 11 3 2 5 3" xfId="6335"/>
    <cellStyle name="Normal 11 3 2 5 3 2" xfId="6336"/>
    <cellStyle name="Normal 11 3 2 5 4" xfId="6337"/>
    <cellStyle name="Normal 11 3 2 5 4 2" xfId="6338"/>
    <cellStyle name="Normal 11 3 2 5 5" xfId="6339"/>
    <cellStyle name="Normal 11 3 2 6" xfId="6340"/>
    <cellStyle name="Normal 11 3 2 6 2" xfId="6341"/>
    <cellStyle name="Normal 11 3 2 6 2 2" xfId="6342"/>
    <cellStyle name="Normal 11 3 2 6 3" xfId="6343"/>
    <cellStyle name="Normal 11 3 2 6 3 2" xfId="6344"/>
    <cellStyle name="Normal 11 3 2 6 4" xfId="6345"/>
    <cellStyle name="Normal 11 3 2 7" xfId="6346"/>
    <cellStyle name="Normal 11 3 2 7 2" xfId="6347"/>
    <cellStyle name="Normal 11 3 2 8" xfId="6348"/>
    <cellStyle name="Normal 11 3 2 8 2" xfId="6349"/>
    <cellStyle name="Normal 11 3 2 9" xfId="6350"/>
    <cellStyle name="Normal 11 3 20" xfId="6351"/>
    <cellStyle name="Normal 11 3 20 2" xfId="6352"/>
    <cellStyle name="Normal 11 3 20 2 2" xfId="6353"/>
    <cellStyle name="Normal 11 3 20 2 2 2" xfId="6354"/>
    <cellStyle name="Normal 11 3 20 2 3" xfId="6355"/>
    <cellStyle name="Normal 11 3 20 2 3 2" xfId="6356"/>
    <cellStyle name="Normal 11 3 20 2 4" xfId="6357"/>
    <cellStyle name="Normal 11 3 20 3" xfId="6358"/>
    <cellStyle name="Normal 11 3 20 3 2" xfId="6359"/>
    <cellStyle name="Normal 11 3 20 4" xfId="6360"/>
    <cellStyle name="Normal 11 3 20 4 2" xfId="6361"/>
    <cellStyle name="Normal 11 3 20 5" xfId="6362"/>
    <cellStyle name="Normal 11 3 21" xfId="6363"/>
    <cellStyle name="Normal 11 3 21 2" xfId="6364"/>
    <cellStyle name="Normal 11 3 21 2 2" xfId="6365"/>
    <cellStyle name="Normal 11 3 21 2 2 2" xfId="6366"/>
    <cellStyle name="Normal 11 3 21 2 3" xfId="6367"/>
    <cellStyle name="Normal 11 3 21 2 3 2" xfId="6368"/>
    <cellStyle name="Normal 11 3 21 2 4" xfId="6369"/>
    <cellStyle name="Normal 11 3 21 3" xfId="6370"/>
    <cellStyle name="Normal 11 3 21 3 2" xfId="6371"/>
    <cellStyle name="Normal 11 3 21 4" xfId="6372"/>
    <cellStyle name="Normal 11 3 21 4 2" xfId="6373"/>
    <cellStyle name="Normal 11 3 21 5" xfId="6374"/>
    <cellStyle name="Normal 11 3 22" xfId="6375"/>
    <cellStyle name="Normal 11 3 22 2" xfId="6376"/>
    <cellStyle name="Normal 11 3 22 2 2" xfId="6377"/>
    <cellStyle name="Normal 11 3 22 2 2 2" xfId="6378"/>
    <cellStyle name="Normal 11 3 22 2 3" xfId="6379"/>
    <cellStyle name="Normal 11 3 22 2 3 2" xfId="6380"/>
    <cellStyle name="Normal 11 3 22 2 4" xfId="6381"/>
    <cellStyle name="Normal 11 3 22 3" xfId="6382"/>
    <cellStyle name="Normal 11 3 22 3 2" xfId="6383"/>
    <cellStyle name="Normal 11 3 22 4" xfId="6384"/>
    <cellStyle name="Normal 11 3 22 4 2" xfId="6385"/>
    <cellStyle name="Normal 11 3 22 5" xfId="6386"/>
    <cellStyle name="Normal 11 3 23" xfId="6387"/>
    <cellStyle name="Normal 11 3 23 2" xfId="6388"/>
    <cellStyle name="Normal 11 3 23 2 2" xfId="6389"/>
    <cellStyle name="Normal 11 3 23 2 2 2" xfId="6390"/>
    <cellStyle name="Normal 11 3 23 2 3" xfId="6391"/>
    <cellStyle name="Normal 11 3 23 2 3 2" xfId="6392"/>
    <cellStyle name="Normal 11 3 23 2 4" xfId="6393"/>
    <cellStyle name="Normal 11 3 23 3" xfId="6394"/>
    <cellStyle name="Normal 11 3 23 3 2" xfId="6395"/>
    <cellStyle name="Normal 11 3 23 4" xfId="6396"/>
    <cellStyle name="Normal 11 3 23 4 2" xfId="6397"/>
    <cellStyle name="Normal 11 3 23 5" xfId="6398"/>
    <cellStyle name="Normal 11 3 24" xfId="6399"/>
    <cellStyle name="Normal 11 3 24 2" xfId="6400"/>
    <cellStyle name="Normal 11 3 24 2 2" xfId="6401"/>
    <cellStyle name="Normal 11 3 24 3" xfId="6402"/>
    <cellStyle name="Normal 11 3 24 3 2" xfId="6403"/>
    <cellStyle name="Normal 11 3 24 4" xfId="6404"/>
    <cellStyle name="Normal 11 3 25" xfId="6405"/>
    <cellStyle name="Normal 11 3 25 2" xfId="6406"/>
    <cellStyle name="Normal 11 3 26" xfId="6407"/>
    <cellStyle name="Normal 11 3 26 2" xfId="6408"/>
    <cellStyle name="Normal 11 3 27" xfId="6409"/>
    <cellStyle name="Normal 11 3 27 2" xfId="6410"/>
    <cellStyle name="Normal 11 3 28" xfId="6411"/>
    <cellStyle name="Normal 11 3 3" xfId="6412"/>
    <cellStyle name="Normal 11 3 3 2" xfId="6413"/>
    <cellStyle name="Normal 11 3 3 2 2" xfId="6414"/>
    <cellStyle name="Normal 11 3 3 2 2 2" xfId="6415"/>
    <cellStyle name="Normal 11 3 3 2 2 2 2" xfId="6416"/>
    <cellStyle name="Normal 11 3 3 2 2 3" xfId="6417"/>
    <cellStyle name="Normal 11 3 3 2 2 3 2" xfId="6418"/>
    <cellStyle name="Normal 11 3 3 2 2 4" xfId="6419"/>
    <cellStyle name="Normal 11 3 3 2 3" xfId="6420"/>
    <cellStyle name="Normal 11 3 3 2 3 2" xfId="6421"/>
    <cellStyle name="Normal 11 3 3 2 4" xfId="6422"/>
    <cellStyle name="Normal 11 3 3 2 4 2" xfId="6423"/>
    <cellStyle name="Normal 11 3 3 2 5" xfId="6424"/>
    <cellStyle name="Normal 11 3 3 3" xfId="6425"/>
    <cellStyle name="Normal 11 3 3 3 2" xfId="6426"/>
    <cellStyle name="Normal 11 3 3 3 2 2" xfId="6427"/>
    <cellStyle name="Normal 11 3 3 3 3" xfId="6428"/>
    <cellStyle name="Normal 11 3 3 3 3 2" xfId="6429"/>
    <cellStyle name="Normal 11 3 3 3 4" xfId="6430"/>
    <cellStyle name="Normal 11 3 3 4" xfId="6431"/>
    <cellStyle name="Normal 11 3 3 4 2" xfId="6432"/>
    <cellStyle name="Normal 11 3 3 5" xfId="6433"/>
    <cellStyle name="Normal 11 3 3 5 2" xfId="6434"/>
    <cellStyle name="Normal 11 3 3 6" xfId="6435"/>
    <cellStyle name="Normal 11 3 4" xfId="6436"/>
    <cellStyle name="Normal 11 3 4 2" xfId="6437"/>
    <cellStyle name="Normal 11 3 4 2 2" xfId="6438"/>
    <cellStyle name="Normal 11 3 4 2 2 2" xfId="6439"/>
    <cellStyle name="Normal 11 3 4 2 3" xfId="6440"/>
    <cellStyle name="Normal 11 3 4 2 3 2" xfId="6441"/>
    <cellStyle name="Normal 11 3 4 2 4" xfId="6442"/>
    <cellStyle name="Normal 11 3 4 3" xfId="6443"/>
    <cellStyle name="Normal 11 3 4 3 2" xfId="6444"/>
    <cellStyle name="Normal 11 3 4 4" xfId="6445"/>
    <cellStyle name="Normal 11 3 4 4 2" xfId="6446"/>
    <cellStyle name="Normal 11 3 4 5" xfId="6447"/>
    <cellStyle name="Normal 11 3 5" xfId="6448"/>
    <cellStyle name="Normal 11 3 5 2" xfId="6449"/>
    <cellStyle name="Normal 11 3 5 2 2" xfId="6450"/>
    <cellStyle name="Normal 11 3 5 2 2 2" xfId="6451"/>
    <cellStyle name="Normal 11 3 5 2 3" xfId="6452"/>
    <cellStyle name="Normal 11 3 5 2 3 2" xfId="6453"/>
    <cellStyle name="Normal 11 3 5 2 4" xfId="6454"/>
    <cellStyle name="Normal 11 3 5 3" xfId="6455"/>
    <cellStyle name="Normal 11 3 5 3 2" xfId="6456"/>
    <cellStyle name="Normal 11 3 5 4" xfId="6457"/>
    <cellStyle name="Normal 11 3 5 4 2" xfId="6458"/>
    <cellStyle name="Normal 11 3 5 5" xfId="6459"/>
    <cellStyle name="Normal 11 3 6" xfId="6460"/>
    <cellStyle name="Normal 11 3 6 2" xfId="6461"/>
    <cellStyle name="Normal 11 3 6 2 2" xfId="6462"/>
    <cellStyle name="Normal 11 3 6 2 2 2" xfId="6463"/>
    <cellStyle name="Normal 11 3 6 2 3" xfId="6464"/>
    <cellStyle name="Normal 11 3 6 2 3 2" xfId="6465"/>
    <cellStyle name="Normal 11 3 6 2 4" xfId="6466"/>
    <cellStyle name="Normal 11 3 6 3" xfId="6467"/>
    <cellStyle name="Normal 11 3 6 3 2" xfId="6468"/>
    <cellStyle name="Normal 11 3 6 4" xfId="6469"/>
    <cellStyle name="Normal 11 3 6 4 2" xfId="6470"/>
    <cellStyle name="Normal 11 3 6 5" xfId="6471"/>
    <cellStyle name="Normal 11 3 7" xfId="6472"/>
    <cellStyle name="Normal 11 3 7 2" xfId="6473"/>
    <cellStyle name="Normal 11 3 7 2 2" xfId="6474"/>
    <cellStyle name="Normal 11 3 7 2 2 2" xfId="6475"/>
    <cellStyle name="Normal 11 3 7 2 3" xfId="6476"/>
    <cellStyle name="Normal 11 3 7 2 3 2" xfId="6477"/>
    <cellStyle name="Normal 11 3 7 2 4" xfId="6478"/>
    <cellStyle name="Normal 11 3 7 3" xfId="6479"/>
    <cellStyle name="Normal 11 3 7 3 2" xfId="6480"/>
    <cellStyle name="Normal 11 3 7 4" xfId="6481"/>
    <cellStyle name="Normal 11 3 7 4 2" xfId="6482"/>
    <cellStyle name="Normal 11 3 7 5" xfId="6483"/>
    <cellStyle name="Normal 11 3 8" xfId="6484"/>
    <cellStyle name="Normal 11 3 8 2" xfId="6485"/>
    <cellStyle name="Normal 11 3 8 2 2" xfId="6486"/>
    <cellStyle name="Normal 11 3 8 2 2 2" xfId="6487"/>
    <cellStyle name="Normal 11 3 8 2 3" xfId="6488"/>
    <cellStyle name="Normal 11 3 8 2 3 2" xfId="6489"/>
    <cellStyle name="Normal 11 3 8 2 4" xfId="6490"/>
    <cellStyle name="Normal 11 3 8 3" xfId="6491"/>
    <cellStyle name="Normal 11 3 8 3 2" xfId="6492"/>
    <cellStyle name="Normal 11 3 8 4" xfId="6493"/>
    <cellStyle name="Normal 11 3 8 4 2" xfId="6494"/>
    <cellStyle name="Normal 11 3 8 5" xfId="6495"/>
    <cellStyle name="Normal 11 3 9" xfId="6496"/>
    <cellStyle name="Normal 11 3 9 2" xfId="6497"/>
    <cellStyle name="Normal 11 3 9 2 2" xfId="6498"/>
    <cellStyle name="Normal 11 3 9 2 2 2" xfId="6499"/>
    <cellStyle name="Normal 11 3 9 2 3" xfId="6500"/>
    <cellStyle name="Normal 11 3 9 2 3 2" xfId="6501"/>
    <cellStyle name="Normal 11 3 9 2 4" xfId="6502"/>
    <cellStyle name="Normal 11 3 9 3" xfId="6503"/>
    <cellStyle name="Normal 11 3 9 3 2" xfId="6504"/>
    <cellStyle name="Normal 11 3 9 4" xfId="6505"/>
    <cellStyle name="Normal 11 3 9 4 2" xfId="6506"/>
    <cellStyle name="Normal 11 3 9 5" xfId="6507"/>
    <cellStyle name="Normal 11 30" xfId="6508"/>
    <cellStyle name="Normal 11 30 2" xfId="6509"/>
    <cellStyle name="Normal 11 30 2 2" xfId="6510"/>
    <cellStyle name="Normal 11 30 2 2 2" xfId="6511"/>
    <cellStyle name="Normal 11 30 2 3" xfId="6512"/>
    <cellStyle name="Normal 11 30 2 3 2" xfId="6513"/>
    <cellStyle name="Normal 11 30 2 4" xfId="6514"/>
    <cellStyle name="Normal 11 30 3" xfId="6515"/>
    <cellStyle name="Normal 11 30 3 2" xfId="6516"/>
    <cellStyle name="Normal 11 30 4" xfId="6517"/>
    <cellStyle name="Normal 11 30 4 2" xfId="6518"/>
    <cellStyle name="Normal 11 30 5" xfId="6519"/>
    <cellStyle name="Normal 11 31" xfId="6520"/>
    <cellStyle name="Normal 11 31 2" xfId="6521"/>
    <cellStyle name="Normal 11 31 2 2" xfId="6522"/>
    <cellStyle name="Normal 11 31 2 2 2" xfId="6523"/>
    <cellStyle name="Normal 11 31 2 3" xfId="6524"/>
    <cellStyle name="Normal 11 31 2 3 2" xfId="6525"/>
    <cellStyle name="Normal 11 31 2 4" xfId="6526"/>
    <cellStyle name="Normal 11 31 3" xfId="6527"/>
    <cellStyle name="Normal 11 31 3 2" xfId="6528"/>
    <cellStyle name="Normal 11 31 4" xfId="6529"/>
    <cellStyle name="Normal 11 31 4 2" xfId="6530"/>
    <cellStyle name="Normal 11 31 5" xfId="6531"/>
    <cellStyle name="Normal 11 32" xfId="6532"/>
    <cellStyle name="Normal 11 32 2" xfId="6533"/>
    <cellStyle name="Normal 11 32 2 2" xfId="6534"/>
    <cellStyle name="Normal 11 32 2 2 2" xfId="6535"/>
    <cellStyle name="Normal 11 32 2 3" xfId="6536"/>
    <cellStyle name="Normal 11 32 2 3 2" xfId="6537"/>
    <cellStyle name="Normal 11 32 2 4" xfId="6538"/>
    <cellStyle name="Normal 11 32 3" xfId="6539"/>
    <cellStyle name="Normal 11 32 3 2" xfId="6540"/>
    <cellStyle name="Normal 11 32 4" xfId="6541"/>
    <cellStyle name="Normal 11 32 4 2" xfId="6542"/>
    <cellStyle name="Normal 11 32 5" xfId="6543"/>
    <cellStyle name="Normal 11 33" xfId="6544"/>
    <cellStyle name="Normal 11 33 2" xfId="6545"/>
    <cellStyle name="Normal 11 33 2 2" xfId="6546"/>
    <cellStyle name="Normal 11 33 2 2 2" xfId="6547"/>
    <cellStyle name="Normal 11 33 2 3" xfId="6548"/>
    <cellStyle name="Normal 11 33 2 3 2" xfId="6549"/>
    <cellStyle name="Normal 11 33 2 4" xfId="6550"/>
    <cellStyle name="Normal 11 33 3" xfId="6551"/>
    <cellStyle name="Normal 11 33 3 2" xfId="6552"/>
    <cellStyle name="Normal 11 33 4" xfId="6553"/>
    <cellStyle name="Normal 11 33 4 2" xfId="6554"/>
    <cellStyle name="Normal 11 33 5" xfId="6555"/>
    <cellStyle name="Normal 11 34" xfId="6556"/>
    <cellStyle name="Normal 11 34 2" xfId="6557"/>
    <cellStyle name="Normal 11 34 2 2" xfId="6558"/>
    <cellStyle name="Normal 11 34 3" xfId="6559"/>
    <cellStyle name="Normal 11 34 3 2" xfId="6560"/>
    <cellStyle name="Normal 11 34 4" xfId="6561"/>
    <cellStyle name="Normal 11 35" xfId="6562"/>
    <cellStyle name="Normal 11 35 2" xfId="6563"/>
    <cellStyle name="Normal 11 36" xfId="6564"/>
    <cellStyle name="Normal 11 36 2" xfId="6565"/>
    <cellStyle name="Normal 11 37" xfId="6566"/>
    <cellStyle name="Normal 11 37 2" xfId="6567"/>
    <cellStyle name="Normal 11 38" xfId="6568"/>
    <cellStyle name="Normal 11 4" xfId="6569"/>
    <cellStyle name="Normal 11 4 10" xfId="6570"/>
    <cellStyle name="Normal 11 4 10 2" xfId="6571"/>
    <cellStyle name="Normal 11 4 10 2 2" xfId="6572"/>
    <cellStyle name="Normal 11 4 10 2 2 2" xfId="6573"/>
    <cellStyle name="Normal 11 4 10 2 3" xfId="6574"/>
    <cellStyle name="Normal 11 4 10 2 3 2" xfId="6575"/>
    <cellStyle name="Normal 11 4 10 2 4" xfId="6576"/>
    <cellStyle name="Normal 11 4 10 3" xfId="6577"/>
    <cellStyle name="Normal 11 4 10 3 2" xfId="6578"/>
    <cellStyle name="Normal 11 4 10 4" xfId="6579"/>
    <cellStyle name="Normal 11 4 10 4 2" xfId="6580"/>
    <cellStyle name="Normal 11 4 10 5" xfId="6581"/>
    <cellStyle name="Normal 11 4 11" xfId="6582"/>
    <cellStyle name="Normal 11 4 11 2" xfId="6583"/>
    <cellStyle name="Normal 11 4 11 2 2" xfId="6584"/>
    <cellStyle name="Normal 11 4 11 3" xfId="6585"/>
    <cellStyle name="Normal 11 4 11 3 2" xfId="6586"/>
    <cellStyle name="Normal 11 4 11 4" xfId="6587"/>
    <cellStyle name="Normal 11 4 12" xfId="6588"/>
    <cellStyle name="Normal 11 4 12 2" xfId="6589"/>
    <cellStyle name="Normal 11 4 13" xfId="6590"/>
    <cellStyle name="Normal 11 4 13 2" xfId="6591"/>
    <cellStyle name="Normal 11 4 14" xfId="6592"/>
    <cellStyle name="Normal 11 4 2" xfId="6593"/>
    <cellStyle name="Normal 11 4 2 2" xfId="6594"/>
    <cellStyle name="Normal 11 4 2 2 2" xfId="6595"/>
    <cellStyle name="Normal 11 4 2 2 2 2" xfId="6596"/>
    <cellStyle name="Normal 11 4 2 2 2 2 2" xfId="6597"/>
    <cellStyle name="Normal 11 4 2 2 2 3" xfId="6598"/>
    <cellStyle name="Normal 11 4 2 2 2 3 2" xfId="6599"/>
    <cellStyle name="Normal 11 4 2 2 2 4" xfId="6600"/>
    <cellStyle name="Normal 11 4 2 2 3" xfId="6601"/>
    <cellStyle name="Normal 11 4 2 2 3 2" xfId="6602"/>
    <cellStyle name="Normal 11 4 2 2 4" xfId="6603"/>
    <cellStyle name="Normal 11 4 2 2 4 2" xfId="6604"/>
    <cellStyle name="Normal 11 4 2 2 5" xfId="6605"/>
    <cellStyle name="Normal 11 4 2 3" xfId="6606"/>
    <cellStyle name="Normal 11 4 2 3 2" xfId="6607"/>
    <cellStyle name="Normal 11 4 2 3 2 2" xfId="6608"/>
    <cellStyle name="Normal 11 4 2 3 2 2 2" xfId="6609"/>
    <cellStyle name="Normal 11 4 2 3 2 3" xfId="6610"/>
    <cellStyle name="Normal 11 4 2 3 2 3 2" xfId="6611"/>
    <cellStyle name="Normal 11 4 2 3 2 4" xfId="6612"/>
    <cellStyle name="Normal 11 4 2 3 3" xfId="6613"/>
    <cellStyle name="Normal 11 4 2 3 3 2" xfId="6614"/>
    <cellStyle name="Normal 11 4 2 3 4" xfId="6615"/>
    <cellStyle name="Normal 11 4 2 3 4 2" xfId="6616"/>
    <cellStyle name="Normal 11 4 2 3 5" xfId="6617"/>
    <cellStyle name="Normal 11 4 2 4" xfId="6618"/>
    <cellStyle name="Normal 11 4 2 4 2" xfId="6619"/>
    <cellStyle name="Normal 11 4 2 4 2 2" xfId="6620"/>
    <cellStyle name="Normal 11 4 2 4 3" xfId="6621"/>
    <cellStyle name="Normal 11 4 2 4 3 2" xfId="6622"/>
    <cellStyle name="Normal 11 4 2 4 4" xfId="6623"/>
    <cellStyle name="Normal 11 4 2 5" xfId="6624"/>
    <cellStyle name="Normal 11 4 2 5 2" xfId="6625"/>
    <cellStyle name="Normal 11 4 2 6" xfId="6626"/>
    <cellStyle name="Normal 11 4 2 6 2" xfId="6627"/>
    <cellStyle name="Normal 11 4 2 7" xfId="6628"/>
    <cellStyle name="Normal 11 4 3" xfId="6629"/>
    <cellStyle name="Normal 11 4 3 2" xfId="6630"/>
    <cellStyle name="Normal 11 4 3 2 2" xfId="6631"/>
    <cellStyle name="Normal 11 4 3 2 2 2" xfId="6632"/>
    <cellStyle name="Normal 11 4 3 2 3" xfId="6633"/>
    <cellStyle name="Normal 11 4 3 2 3 2" xfId="6634"/>
    <cellStyle name="Normal 11 4 3 2 4" xfId="6635"/>
    <cellStyle name="Normal 11 4 3 3" xfId="6636"/>
    <cellStyle name="Normal 11 4 3 3 2" xfId="6637"/>
    <cellStyle name="Normal 11 4 3 4" xfId="6638"/>
    <cellStyle name="Normal 11 4 3 4 2" xfId="6639"/>
    <cellStyle name="Normal 11 4 3 5" xfId="6640"/>
    <cellStyle name="Normal 11 4 4" xfId="6641"/>
    <cellStyle name="Normal 11 4 4 2" xfId="6642"/>
    <cellStyle name="Normal 11 4 4 2 2" xfId="6643"/>
    <cellStyle name="Normal 11 4 4 2 2 2" xfId="6644"/>
    <cellStyle name="Normal 11 4 4 2 3" xfId="6645"/>
    <cellStyle name="Normal 11 4 4 2 3 2" xfId="6646"/>
    <cellStyle name="Normal 11 4 4 2 4" xfId="6647"/>
    <cellStyle name="Normal 11 4 4 3" xfId="6648"/>
    <cellStyle name="Normal 11 4 4 3 2" xfId="6649"/>
    <cellStyle name="Normal 11 4 4 4" xfId="6650"/>
    <cellStyle name="Normal 11 4 4 4 2" xfId="6651"/>
    <cellStyle name="Normal 11 4 4 5" xfId="6652"/>
    <cellStyle name="Normal 11 4 5" xfId="6653"/>
    <cellStyle name="Normal 11 4 6" xfId="6654"/>
    <cellStyle name="Normal 11 4 6 2" xfId="6655"/>
    <cellStyle name="Normal 11 4 6 2 2" xfId="6656"/>
    <cellStyle name="Normal 11 4 6 2 2 2" xfId="6657"/>
    <cellStyle name="Normal 11 4 6 2 3" xfId="6658"/>
    <cellStyle name="Normal 11 4 6 2 3 2" xfId="6659"/>
    <cellStyle name="Normal 11 4 6 2 4" xfId="6660"/>
    <cellStyle name="Normal 11 4 6 3" xfId="6661"/>
    <cellStyle name="Normal 11 4 6 3 2" xfId="6662"/>
    <cellStyle name="Normal 11 4 6 4" xfId="6663"/>
    <cellStyle name="Normal 11 4 6 4 2" xfId="6664"/>
    <cellStyle name="Normal 11 4 6 5" xfId="6665"/>
    <cellStyle name="Normal 11 4 7" xfId="6666"/>
    <cellStyle name="Normal 11 4 7 2" xfId="6667"/>
    <cellStyle name="Normal 11 4 7 2 2" xfId="6668"/>
    <cellStyle name="Normal 11 4 7 2 2 2" xfId="6669"/>
    <cellStyle name="Normal 11 4 7 2 3" xfId="6670"/>
    <cellStyle name="Normal 11 4 7 2 3 2" xfId="6671"/>
    <cellStyle name="Normal 11 4 7 2 4" xfId="6672"/>
    <cellStyle name="Normal 11 4 7 3" xfId="6673"/>
    <cellStyle name="Normal 11 4 7 3 2" xfId="6674"/>
    <cellStyle name="Normal 11 4 7 4" xfId="6675"/>
    <cellStyle name="Normal 11 4 7 4 2" xfId="6676"/>
    <cellStyle name="Normal 11 4 7 5" xfId="6677"/>
    <cellStyle name="Normal 11 4 8" xfId="6678"/>
    <cellStyle name="Normal 11 4 8 2" xfId="6679"/>
    <cellStyle name="Normal 11 4 8 2 2" xfId="6680"/>
    <cellStyle name="Normal 11 4 8 2 2 2" xfId="6681"/>
    <cellStyle name="Normal 11 4 8 2 3" xfId="6682"/>
    <cellStyle name="Normal 11 4 8 2 3 2" xfId="6683"/>
    <cellStyle name="Normal 11 4 8 2 4" xfId="6684"/>
    <cellStyle name="Normal 11 4 8 3" xfId="6685"/>
    <cellStyle name="Normal 11 4 8 3 2" xfId="6686"/>
    <cellStyle name="Normal 11 4 8 4" xfId="6687"/>
    <cellStyle name="Normal 11 4 8 4 2" xfId="6688"/>
    <cellStyle name="Normal 11 4 8 5" xfId="6689"/>
    <cellStyle name="Normal 11 4 9" xfId="6690"/>
    <cellStyle name="Normal 11 4 9 2" xfId="6691"/>
    <cellStyle name="Normal 11 4 9 2 2" xfId="6692"/>
    <cellStyle name="Normal 11 4 9 2 2 2" xfId="6693"/>
    <cellStyle name="Normal 11 4 9 2 3" xfId="6694"/>
    <cellStyle name="Normal 11 4 9 2 3 2" xfId="6695"/>
    <cellStyle name="Normal 11 4 9 2 4" xfId="6696"/>
    <cellStyle name="Normal 11 4 9 3" xfId="6697"/>
    <cellStyle name="Normal 11 4 9 3 2" xfId="6698"/>
    <cellStyle name="Normal 11 4 9 4" xfId="6699"/>
    <cellStyle name="Normal 11 4 9 4 2" xfId="6700"/>
    <cellStyle name="Normal 11 4 9 5" xfId="6701"/>
    <cellStyle name="Normal 11 5" xfId="6702"/>
    <cellStyle name="Normal 11 5 2" xfId="6703"/>
    <cellStyle name="Normal 11 5 2 2" xfId="6704"/>
    <cellStyle name="Normal 11 5 2 2 2" xfId="6705"/>
    <cellStyle name="Normal 11 5 2 2 2 2" xfId="6706"/>
    <cellStyle name="Normal 11 5 2 2 3" xfId="6707"/>
    <cellStyle name="Normal 11 5 2 2 3 2" xfId="6708"/>
    <cellStyle name="Normal 11 5 2 2 4" xfId="6709"/>
    <cellStyle name="Normal 11 5 2 3" xfId="6710"/>
    <cellStyle name="Normal 11 5 2 3 2" xfId="6711"/>
    <cellStyle name="Normal 11 5 2 4" xfId="6712"/>
    <cellStyle name="Normal 11 5 2 4 2" xfId="6713"/>
    <cellStyle name="Normal 11 5 2 5" xfId="6714"/>
    <cellStyle name="Normal 11 5 3" xfId="6715"/>
    <cellStyle name="Normal 11 5 3 2" xfId="6716"/>
    <cellStyle name="Normal 11 5 3 2 2" xfId="6717"/>
    <cellStyle name="Normal 11 5 3 2 2 2" xfId="6718"/>
    <cellStyle name="Normal 11 5 3 2 3" xfId="6719"/>
    <cellStyle name="Normal 11 5 3 2 3 2" xfId="6720"/>
    <cellStyle name="Normal 11 5 3 2 4" xfId="6721"/>
    <cellStyle name="Normal 11 5 3 3" xfId="6722"/>
    <cellStyle name="Normal 11 5 3 3 2" xfId="6723"/>
    <cellStyle name="Normal 11 5 3 4" xfId="6724"/>
    <cellStyle name="Normal 11 5 3 4 2" xfId="6725"/>
    <cellStyle name="Normal 11 5 3 5" xfId="6726"/>
    <cellStyle name="Normal 11 5 4" xfId="6727"/>
    <cellStyle name="Normal 11 5 5" xfId="6728"/>
    <cellStyle name="Normal 11 5 5 2" xfId="6729"/>
    <cellStyle name="Normal 11 5 5 2 2" xfId="6730"/>
    <cellStyle name="Normal 11 5 5 2 2 2" xfId="6731"/>
    <cellStyle name="Normal 11 5 5 2 3" xfId="6732"/>
    <cellStyle name="Normal 11 5 5 2 3 2" xfId="6733"/>
    <cellStyle name="Normal 11 5 5 2 4" xfId="6734"/>
    <cellStyle name="Normal 11 5 5 3" xfId="6735"/>
    <cellStyle name="Normal 11 5 5 3 2" xfId="6736"/>
    <cellStyle name="Normal 11 5 5 4" xfId="6737"/>
    <cellStyle name="Normal 11 5 5 4 2" xfId="6738"/>
    <cellStyle name="Normal 11 5 5 5" xfId="6739"/>
    <cellStyle name="Normal 11 5 6" xfId="6740"/>
    <cellStyle name="Normal 11 5 6 2" xfId="6741"/>
    <cellStyle name="Normal 11 5 6 2 2" xfId="6742"/>
    <cellStyle name="Normal 11 5 6 3" xfId="6743"/>
    <cellStyle name="Normal 11 5 6 3 2" xfId="6744"/>
    <cellStyle name="Normal 11 5 6 4" xfId="6745"/>
    <cellStyle name="Normal 11 5 7" xfId="6746"/>
    <cellStyle name="Normal 11 5 7 2" xfId="6747"/>
    <cellStyle name="Normal 11 5 8" xfId="6748"/>
    <cellStyle name="Normal 11 5 8 2" xfId="6749"/>
    <cellStyle name="Normal 11 5 9" xfId="6750"/>
    <cellStyle name="Normal 11 6" xfId="6751"/>
    <cellStyle name="Normal 11 6 2" xfId="6752"/>
    <cellStyle name="Normal 11 6 3" xfId="6753"/>
    <cellStyle name="Normal 11 6 3 2" xfId="6754"/>
    <cellStyle name="Normal 11 6 3 2 2" xfId="6755"/>
    <cellStyle name="Normal 11 6 3 2 2 2" xfId="6756"/>
    <cellStyle name="Normal 11 6 3 2 3" xfId="6757"/>
    <cellStyle name="Normal 11 6 3 2 3 2" xfId="6758"/>
    <cellStyle name="Normal 11 6 3 2 4" xfId="6759"/>
    <cellStyle name="Normal 11 6 3 3" xfId="6760"/>
    <cellStyle name="Normal 11 6 3 3 2" xfId="6761"/>
    <cellStyle name="Normal 11 6 3 4" xfId="6762"/>
    <cellStyle name="Normal 11 6 3 4 2" xfId="6763"/>
    <cellStyle name="Normal 11 6 3 5" xfId="6764"/>
    <cellStyle name="Normal 11 6 4" xfId="6765"/>
    <cellStyle name="Normal 11 6 4 2" xfId="6766"/>
    <cellStyle name="Normal 11 6 4 2 2" xfId="6767"/>
    <cellStyle name="Normal 11 6 4 3" xfId="6768"/>
    <cellStyle name="Normal 11 6 4 3 2" xfId="6769"/>
    <cellStyle name="Normal 11 6 4 4" xfId="6770"/>
    <cellStyle name="Normal 11 6 5" xfId="6771"/>
    <cellStyle name="Normal 11 6 5 2" xfId="6772"/>
    <cellStyle name="Normal 11 6 6" xfId="6773"/>
    <cellStyle name="Normal 11 6 6 2" xfId="6774"/>
    <cellStyle name="Normal 11 6 7" xfId="6775"/>
    <cellStyle name="Normal 11 7" xfId="6776"/>
    <cellStyle name="Normal 11 7 2" xfId="6777"/>
    <cellStyle name="Normal 11 7 3" xfId="6778"/>
    <cellStyle name="Normal 11 7 3 2" xfId="6779"/>
    <cellStyle name="Normal 11 7 3 2 2" xfId="6780"/>
    <cellStyle name="Normal 11 7 3 3" xfId="6781"/>
    <cellStyle name="Normal 11 7 3 3 2" xfId="6782"/>
    <cellStyle name="Normal 11 7 3 4" xfId="6783"/>
    <cellStyle name="Normal 11 7 4" xfId="6784"/>
    <cellStyle name="Normal 11 7 4 2" xfId="6785"/>
    <cellStyle name="Normal 11 7 5" xfId="6786"/>
    <cellStyle name="Normal 11 7 5 2" xfId="6787"/>
    <cellStyle name="Normal 11 7 6" xfId="6788"/>
    <cellStyle name="Normal 11 8" xfId="6789"/>
    <cellStyle name="Normal 11 8 2" xfId="6790"/>
    <cellStyle name="Normal 11 8 3" xfId="6791"/>
    <cellStyle name="Normal 11 8 3 2" xfId="6792"/>
    <cellStyle name="Normal 11 8 3 2 2" xfId="6793"/>
    <cellStyle name="Normal 11 8 3 3" xfId="6794"/>
    <cellStyle name="Normal 11 8 3 3 2" xfId="6795"/>
    <cellStyle name="Normal 11 8 3 4" xfId="6796"/>
    <cellStyle name="Normal 11 8 4" xfId="6797"/>
    <cellStyle name="Normal 11 8 4 2" xfId="6798"/>
    <cellStyle name="Normal 11 8 5" xfId="6799"/>
    <cellStyle name="Normal 11 8 5 2" xfId="6800"/>
    <cellStyle name="Normal 11 8 6" xfId="6801"/>
    <cellStyle name="Normal 11 9" xfId="6802"/>
    <cellStyle name="Normal 11 9 2" xfId="6803"/>
    <cellStyle name="Normal 11 9 3" xfId="6804"/>
    <cellStyle name="Normal 11 9 3 2" xfId="6805"/>
    <cellStyle name="Normal 11 9 3 2 2" xfId="6806"/>
    <cellStyle name="Normal 11 9 3 3" xfId="6807"/>
    <cellStyle name="Normal 11 9 3 3 2" xfId="6808"/>
    <cellStyle name="Normal 11 9 3 4" xfId="6809"/>
    <cellStyle name="Normal 11 9 4" xfId="6810"/>
    <cellStyle name="Normal 11 9 4 2" xfId="6811"/>
    <cellStyle name="Normal 11 9 5" xfId="6812"/>
    <cellStyle name="Normal 11 9 5 2" xfId="6813"/>
    <cellStyle name="Normal 11 9 6" xfId="6814"/>
    <cellStyle name="Normal 12" xfId="6815"/>
    <cellStyle name="Normal 12 10" xfId="6816"/>
    <cellStyle name="Normal 12 11" xfId="6817"/>
    <cellStyle name="Normal 12 12" xfId="6818"/>
    <cellStyle name="Normal 12 12 2" xfId="6819"/>
    <cellStyle name="Normal 12 12 2 2" xfId="6820"/>
    <cellStyle name="Normal 12 12 2 2 2" xfId="6821"/>
    <cellStyle name="Normal 12 12 2 2 2 2" xfId="6822"/>
    <cellStyle name="Normal 12 12 2 2 3" xfId="6823"/>
    <cellStyle name="Normal 12 12 2 2 3 2" xfId="6824"/>
    <cellStyle name="Normal 12 12 2 2 4" xfId="6825"/>
    <cellStyle name="Normal 12 12 2 3" xfId="6826"/>
    <cellStyle name="Normal 12 12 2 3 2" xfId="6827"/>
    <cellStyle name="Normal 12 12 2 4" xfId="6828"/>
    <cellStyle name="Normal 12 12 2 4 2" xfId="6829"/>
    <cellStyle name="Normal 12 12 2 5" xfId="6830"/>
    <cellStyle name="Normal 12 12 3" xfId="6831"/>
    <cellStyle name="Normal 12 12 3 2" xfId="6832"/>
    <cellStyle name="Normal 12 12 3 2 2" xfId="6833"/>
    <cellStyle name="Normal 12 12 3 3" xfId="6834"/>
    <cellStyle name="Normal 12 12 3 3 2" xfId="6835"/>
    <cellStyle name="Normal 12 12 3 4" xfId="6836"/>
    <cellStyle name="Normal 12 12 4" xfId="6837"/>
    <cellStyle name="Normal 12 12 4 2" xfId="6838"/>
    <cellStyle name="Normal 12 12 5" xfId="6839"/>
    <cellStyle name="Normal 12 12 5 2" xfId="6840"/>
    <cellStyle name="Normal 12 12 6" xfId="6841"/>
    <cellStyle name="Normal 12 13" xfId="6842"/>
    <cellStyle name="Normal 12 13 2" xfId="6843"/>
    <cellStyle name="Normal 12 13 2 2" xfId="6844"/>
    <cellStyle name="Normal 12 13 2 2 2" xfId="6845"/>
    <cellStyle name="Normal 12 13 2 2 2 2" xfId="6846"/>
    <cellStyle name="Normal 12 13 2 2 3" xfId="6847"/>
    <cellStyle name="Normal 12 13 2 2 3 2" xfId="6848"/>
    <cellStyle name="Normal 12 13 2 2 4" xfId="6849"/>
    <cellStyle name="Normal 12 13 2 3" xfId="6850"/>
    <cellStyle name="Normal 12 13 2 3 2" xfId="6851"/>
    <cellStyle name="Normal 12 13 2 4" xfId="6852"/>
    <cellStyle name="Normal 12 13 2 4 2" xfId="6853"/>
    <cellStyle name="Normal 12 13 2 5" xfId="6854"/>
    <cellStyle name="Normal 12 13 3" xfId="6855"/>
    <cellStyle name="Normal 12 13 3 2" xfId="6856"/>
    <cellStyle name="Normal 12 13 3 2 2" xfId="6857"/>
    <cellStyle name="Normal 12 13 3 3" xfId="6858"/>
    <cellStyle name="Normal 12 13 3 3 2" xfId="6859"/>
    <cellStyle name="Normal 12 13 3 4" xfId="6860"/>
    <cellStyle name="Normal 12 13 4" xfId="6861"/>
    <cellStyle name="Normal 12 13 4 2" xfId="6862"/>
    <cellStyle name="Normal 12 13 5" xfId="6863"/>
    <cellStyle name="Normal 12 13 5 2" xfId="6864"/>
    <cellStyle name="Normal 12 13 6" xfId="6865"/>
    <cellStyle name="Normal 12 14" xfId="6866"/>
    <cellStyle name="Normal 12 14 2" xfId="6867"/>
    <cellStyle name="Normal 12 14 2 2" xfId="6868"/>
    <cellStyle name="Normal 12 14 2 2 2" xfId="6869"/>
    <cellStyle name="Normal 12 14 2 2 2 2" xfId="6870"/>
    <cellStyle name="Normal 12 14 2 2 3" xfId="6871"/>
    <cellStyle name="Normal 12 14 2 2 3 2" xfId="6872"/>
    <cellStyle name="Normal 12 14 2 2 4" xfId="6873"/>
    <cellStyle name="Normal 12 14 2 3" xfId="6874"/>
    <cellStyle name="Normal 12 14 2 3 2" xfId="6875"/>
    <cellStyle name="Normal 12 14 2 4" xfId="6876"/>
    <cellStyle name="Normal 12 14 2 4 2" xfId="6877"/>
    <cellStyle name="Normal 12 14 2 5" xfId="6878"/>
    <cellStyle name="Normal 12 14 3" xfId="6879"/>
    <cellStyle name="Normal 12 14 3 2" xfId="6880"/>
    <cellStyle name="Normal 12 14 3 2 2" xfId="6881"/>
    <cellStyle name="Normal 12 14 3 3" xfId="6882"/>
    <cellStyle name="Normal 12 14 3 3 2" xfId="6883"/>
    <cellStyle name="Normal 12 14 3 4" xfId="6884"/>
    <cellStyle name="Normal 12 14 4" xfId="6885"/>
    <cellStyle name="Normal 12 14 4 2" xfId="6886"/>
    <cellStyle name="Normal 12 14 5" xfId="6887"/>
    <cellStyle name="Normal 12 14 5 2" xfId="6888"/>
    <cellStyle name="Normal 12 14 6" xfId="6889"/>
    <cellStyle name="Normal 12 15" xfId="6890"/>
    <cellStyle name="Normal 12 15 2" xfId="6891"/>
    <cellStyle name="Normal 12 15 2 2" xfId="6892"/>
    <cellStyle name="Normal 12 15 2 2 2" xfId="6893"/>
    <cellStyle name="Normal 12 15 2 3" xfId="6894"/>
    <cellStyle name="Normal 12 15 2 3 2" xfId="6895"/>
    <cellStyle name="Normal 12 15 2 4" xfId="6896"/>
    <cellStyle name="Normal 12 15 3" xfId="6897"/>
    <cellStyle name="Normal 12 15 3 2" xfId="6898"/>
    <cellStyle name="Normal 12 15 4" xfId="6899"/>
    <cellStyle name="Normal 12 15 4 2" xfId="6900"/>
    <cellStyle name="Normal 12 15 5" xfId="6901"/>
    <cellStyle name="Normal 12 16" xfId="6902"/>
    <cellStyle name="Normal 12 16 2" xfId="6903"/>
    <cellStyle name="Normal 12 16 2 2" xfId="6904"/>
    <cellStyle name="Normal 12 16 2 2 2" xfId="6905"/>
    <cellStyle name="Normal 12 16 2 3" xfId="6906"/>
    <cellStyle name="Normal 12 16 2 3 2" xfId="6907"/>
    <cellStyle name="Normal 12 16 2 4" xfId="6908"/>
    <cellStyle name="Normal 12 16 3" xfId="6909"/>
    <cellStyle name="Normal 12 16 3 2" xfId="6910"/>
    <cellStyle name="Normal 12 16 4" xfId="6911"/>
    <cellStyle name="Normal 12 16 4 2" xfId="6912"/>
    <cellStyle name="Normal 12 16 5" xfId="6913"/>
    <cellStyle name="Normal 12 17" xfId="6914"/>
    <cellStyle name="Normal 12 17 2" xfId="6915"/>
    <cellStyle name="Normal 12 17 2 2" xfId="6916"/>
    <cellStyle name="Normal 12 17 2 2 2" xfId="6917"/>
    <cellStyle name="Normal 12 17 2 3" xfId="6918"/>
    <cellStyle name="Normal 12 17 2 3 2" xfId="6919"/>
    <cellStyle name="Normal 12 17 2 4" xfId="6920"/>
    <cellStyle name="Normal 12 17 3" xfId="6921"/>
    <cellStyle name="Normal 12 17 3 2" xfId="6922"/>
    <cellStyle name="Normal 12 17 4" xfId="6923"/>
    <cellStyle name="Normal 12 17 4 2" xfId="6924"/>
    <cellStyle name="Normal 12 17 5" xfId="6925"/>
    <cellStyle name="Normal 12 18" xfId="6926"/>
    <cellStyle name="Normal 12 18 2" xfId="6927"/>
    <cellStyle name="Normal 12 18 2 2" xfId="6928"/>
    <cellStyle name="Normal 12 18 2 2 2" xfId="6929"/>
    <cellStyle name="Normal 12 18 2 3" xfId="6930"/>
    <cellStyle name="Normal 12 18 2 3 2" xfId="6931"/>
    <cellStyle name="Normal 12 18 2 4" xfId="6932"/>
    <cellStyle name="Normal 12 18 3" xfId="6933"/>
    <cellStyle name="Normal 12 18 3 2" xfId="6934"/>
    <cellStyle name="Normal 12 18 4" xfId="6935"/>
    <cellStyle name="Normal 12 18 4 2" xfId="6936"/>
    <cellStyle name="Normal 12 18 5" xfId="6937"/>
    <cellStyle name="Normal 12 19" xfId="6938"/>
    <cellStyle name="Normal 12 19 2" xfId="6939"/>
    <cellStyle name="Normal 12 19 2 2" xfId="6940"/>
    <cellStyle name="Normal 12 19 2 2 2" xfId="6941"/>
    <cellStyle name="Normal 12 19 2 3" xfId="6942"/>
    <cellStyle name="Normal 12 19 2 3 2" xfId="6943"/>
    <cellStyle name="Normal 12 19 2 4" xfId="6944"/>
    <cellStyle name="Normal 12 19 3" xfId="6945"/>
    <cellStyle name="Normal 12 19 3 2" xfId="6946"/>
    <cellStyle name="Normal 12 19 4" xfId="6947"/>
    <cellStyle name="Normal 12 19 4 2" xfId="6948"/>
    <cellStyle name="Normal 12 19 5" xfId="6949"/>
    <cellStyle name="Normal 12 2" xfId="6950"/>
    <cellStyle name="Normal 12 2 10" xfId="6951"/>
    <cellStyle name="Normal 12 2 10 2" xfId="6952"/>
    <cellStyle name="Normal 12 2 10 2 2" xfId="6953"/>
    <cellStyle name="Normal 12 2 10 2 2 2" xfId="6954"/>
    <cellStyle name="Normal 12 2 10 2 3" xfId="6955"/>
    <cellStyle name="Normal 12 2 10 2 3 2" xfId="6956"/>
    <cellStyle name="Normal 12 2 10 2 4" xfId="6957"/>
    <cellStyle name="Normal 12 2 10 3" xfId="6958"/>
    <cellStyle name="Normal 12 2 10 3 2" xfId="6959"/>
    <cellStyle name="Normal 12 2 10 4" xfId="6960"/>
    <cellStyle name="Normal 12 2 10 4 2" xfId="6961"/>
    <cellStyle name="Normal 12 2 10 5" xfId="6962"/>
    <cellStyle name="Normal 12 2 11" xfId="6963"/>
    <cellStyle name="Normal 12 2 11 2" xfId="6964"/>
    <cellStyle name="Normal 12 2 11 2 2" xfId="6965"/>
    <cellStyle name="Normal 12 2 11 2 2 2" xfId="6966"/>
    <cellStyle name="Normal 12 2 11 2 3" xfId="6967"/>
    <cellStyle name="Normal 12 2 11 2 3 2" xfId="6968"/>
    <cellStyle name="Normal 12 2 11 2 4" xfId="6969"/>
    <cellStyle name="Normal 12 2 11 3" xfId="6970"/>
    <cellStyle name="Normal 12 2 11 3 2" xfId="6971"/>
    <cellStyle name="Normal 12 2 11 4" xfId="6972"/>
    <cellStyle name="Normal 12 2 11 4 2" xfId="6973"/>
    <cellStyle name="Normal 12 2 11 5" xfId="6974"/>
    <cellStyle name="Normal 12 2 12" xfId="6975"/>
    <cellStyle name="Normal 12 2 12 2" xfId="6976"/>
    <cellStyle name="Normal 12 2 12 2 2" xfId="6977"/>
    <cellStyle name="Normal 12 2 12 2 2 2" xfId="6978"/>
    <cellStyle name="Normal 12 2 12 2 3" xfId="6979"/>
    <cellStyle name="Normal 12 2 12 2 3 2" xfId="6980"/>
    <cellStyle name="Normal 12 2 12 2 4" xfId="6981"/>
    <cellStyle name="Normal 12 2 12 3" xfId="6982"/>
    <cellStyle name="Normal 12 2 12 3 2" xfId="6983"/>
    <cellStyle name="Normal 12 2 12 4" xfId="6984"/>
    <cellStyle name="Normal 12 2 12 4 2" xfId="6985"/>
    <cellStyle name="Normal 12 2 12 5" xfId="6986"/>
    <cellStyle name="Normal 12 2 13" xfId="6987"/>
    <cellStyle name="Normal 12 2 13 2" xfId="6988"/>
    <cellStyle name="Normal 12 2 13 2 2" xfId="6989"/>
    <cellStyle name="Normal 12 2 13 2 2 2" xfId="6990"/>
    <cellStyle name="Normal 12 2 13 2 3" xfId="6991"/>
    <cellStyle name="Normal 12 2 13 2 3 2" xfId="6992"/>
    <cellStyle name="Normal 12 2 13 2 4" xfId="6993"/>
    <cellStyle name="Normal 12 2 13 3" xfId="6994"/>
    <cellStyle name="Normal 12 2 13 3 2" xfId="6995"/>
    <cellStyle name="Normal 12 2 13 4" xfId="6996"/>
    <cellStyle name="Normal 12 2 13 4 2" xfId="6997"/>
    <cellStyle name="Normal 12 2 13 5" xfId="6998"/>
    <cellStyle name="Normal 12 2 14" xfId="6999"/>
    <cellStyle name="Normal 12 2 14 2" xfId="7000"/>
    <cellStyle name="Normal 12 2 14 2 2" xfId="7001"/>
    <cellStyle name="Normal 12 2 14 2 2 2" xfId="7002"/>
    <cellStyle name="Normal 12 2 14 2 3" xfId="7003"/>
    <cellStyle name="Normal 12 2 14 2 3 2" xfId="7004"/>
    <cellStyle name="Normal 12 2 14 2 4" xfId="7005"/>
    <cellStyle name="Normal 12 2 14 3" xfId="7006"/>
    <cellStyle name="Normal 12 2 14 3 2" xfId="7007"/>
    <cellStyle name="Normal 12 2 14 4" xfId="7008"/>
    <cellStyle name="Normal 12 2 14 4 2" xfId="7009"/>
    <cellStyle name="Normal 12 2 14 5" xfId="7010"/>
    <cellStyle name="Normal 12 2 15" xfId="7011"/>
    <cellStyle name="Normal 12 2 15 2" xfId="7012"/>
    <cellStyle name="Normal 12 2 15 2 2" xfId="7013"/>
    <cellStyle name="Normal 12 2 15 2 2 2" xfId="7014"/>
    <cellStyle name="Normal 12 2 15 2 3" xfId="7015"/>
    <cellStyle name="Normal 12 2 15 2 3 2" xfId="7016"/>
    <cellStyle name="Normal 12 2 15 2 4" xfId="7017"/>
    <cellStyle name="Normal 12 2 15 3" xfId="7018"/>
    <cellStyle name="Normal 12 2 15 3 2" xfId="7019"/>
    <cellStyle name="Normal 12 2 15 4" xfId="7020"/>
    <cellStyle name="Normal 12 2 15 4 2" xfId="7021"/>
    <cellStyle name="Normal 12 2 15 5" xfId="7022"/>
    <cellStyle name="Normal 12 2 16" xfId="7023"/>
    <cellStyle name="Normal 12 2 16 2" xfId="7024"/>
    <cellStyle name="Normal 12 2 16 2 2" xfId="7025"/>
    <cellStyle name="Normal 12 2 16 2 2 2" xfId="7026"/>
    <cellStyle name="Normal 12 2 16 2 3" xfId="7027"/>
    <cellStyle name="Normal 12 2 16 2 3 2" xfId="7028"/>
    <cellStyle name="Normal 12 2 16 2 4" xfId="7029"/>
    <cellStyle name="Normal 12 2 16 3" xfId="7030"/>
    <cellStyle name="Normal 12 2 16 3 2" xfId="7031"/>
    <cellStyle name="Normal 12 2 16 4" xfId="7032"/>
    <cellStyle name="Normal 12 2 16 4 2" xfId="7033"/>
    <cellStyle name="Normal 12 2 16 5" xfId="7034"/>
    <cellStyle name="Normal 12 2 17" xfId="7035"/>
    <cellStyle name="Normal 12 2 17 2" xfId="7036"/>
    <cellStyle name="Normal 12 2 17 2 2" xfId="7037"/>
    <cellStyle name="Normal 12 2 17 2 2 2" xfId="7038"/>
    <cellStyle name="Normal 12 2 17 2 3" xfId="7039"/>
    <cellStyle name="Normal 12 2 17 2 3 2" xfId="7040"/>
    <cellStyle name="Normal 12 2 17 2 4" xfId="7041"/>
    <cellStyle name="Normal 12 2 17 3" xfId="7042"/>
    <cellStyle name="Normal 12 2 17 3 2" xfId="7043"/>
    <cellStyle name="Normal 12 2 17 4" xfId="7044"/>
    <cellStyle name="Normal 12 2 17 4 2" xfId="7045"/>
    <cellStyle name="Normal 12 2 17 5" xfId="7046"/>
    <cellStyle name="Normal 12 2 18" xfId="7047"/>
    <cellStyle name="Normal 12 2 18 2" xfId="7048"/>
    <cellStyle name="Normal 12 2 18 2 2" xfId="7049"/>
    <cellStyle name="Normal 12 2 18 2 2 2" xfId="7050"/>
    <cellStyle name="Normal 12 2 18 2 3" xfId="7051"/>
    <cellStyle name="Normal 12 2 18 2 3 2" xfId="7052"/>
    <cellStyle name="Normal 12 2 18 2 4" xfId="7053"/>
    <cellStyle name="Normal 12 2 18 3" xfId="7054"/>
    <cellStyle name="Normal 12 2 18 3 2" xfId="7055"/>
    <cellStyle name="Normal 12 2 18 4" xfId="7056"/>
    <cellStyle name="Normal 12 2 18 4 2" xfId="7057"/>
    <cellStyle name="Normal 12 2 18 5" xfId="7058"/>
    <cellStyle name="Normal 12 2 19" xfId="7059"/>
    <cellStyle name="Normal 12 2 19 2" xfId="7060"/>
    <cellStyle name="Normal 12 2 19 2 2" xfId="7061"/>
    <cellStyle name="Normal 12 2 19 2 2 2" xfId="7062"/>
    <cellStyle name="Normal 12 2 19 2 3" xfId="7063"/>
    <cellStyle name="Normal 12 2 19 2 3 2" xfId="7064"/>
    <cellStyle name="Normal 12 2 19 2 4" xfId="7065"/>
    <cellStyle name="Normal 12 2 19 3" xfId="7066"/>
    <cellStyle name="Normal 12 2 19 3 2" xfId="7067"/>
    <cellStyle name="Normal 12 2 19 4" xfId="7068"/>
    <cellStyle name="Normal 12 2 19 4 2" xfId="7069"/>
    <cellStyle name="Normal 12 2 19 5" xfId="7070"/>
    <cellStyle name="Normal 12 2 2" xfId="7071"/>
    <cellStyle name="Normal 12 2 2 10" xfId="7072"/>
    <cellStyle name="Normal 12 2 2 10 2" xfId="7073"/>
    <cellStyle name="Normal 12 2 2 10 2 2" xfId="7074"/>
    <cellStyle name="Normal 12 2 2 10 2 2 2" xfId="7075"/>
    <cellStyle name="Normal 12 2 2 10 2 3" xfId="7076"/>
    <cellStyle name="Normal 12 2 2 10 2 3 2" xfId="7077"/>
    <cellStyle name="Normal 12 2 2 10 2 4" xfId="7078"/>
    <cellStyle name="Normal 12 2 2 10 3" xfId="7079"/>
    <cellStyle name="Normal 12 2 2 10 3 2" xfId="7080"/>
    <cellStyle name="Normal 12 2 2 10 4" xfId="7081"/>
    <cellStyle name="Normal 12 2 2 10 4 2" xfId="7082"/>
    <cellStyle name="Normal 12 2 2 10 5" xfId="7083"/>
    <cellStyle name="Normal 12 2 2 11" xfId="7084"/>
    <cellStyle name="Normal 12 2 2 11 2" xfId="7085"/>
    <cellStyle name="Normal 12 2 2 11 2 2" xfId="7086"/>
    <cellStyle name="Normal 12 2 2 11 2 2 2" xfId="7087"/>
    <cellStyle name="Normal 12 2 2 11 2 3" xfId="7088"/>
    <cellStyle name="Normal 12 2 2 11 2 3 2" xfId="7089"/>
    <cellStyle name="Normal 12 2 2 11 2 4" xfId="7090"/>
    <cellStyle name="Normal 12 2 2 11 3" xfId="7091"/>
    <cellStyle name="Normal 12 2 2 11 3 2" xfId="7092"/>
    <cellStyle name="Normal 12 2 2 11 4" xfId="7093"/>
    <cellStyle name="Normal 12 2 2 11 4 2" xfId="7094"/>
    <cellStyle name="Normal 12 2 2 11 5" xfId="7095"/>
    <cellStyle name="Normal 12 2 2 12" xfId="7096"/>
    <cellStyle name="Normal 12 2 2 12 2" xfId="7097"/>
    <cellStyle name="Normal 12 2 2 12 2 2" xfId="7098"/>
    <cellStyle name="Normal 12 2 2 12 2 2 2" xfId="7099"/>
    <cellStyle name="Normal 12 2 2 12 2 3" xfId="7100"/>
    <cellStyle name="Normal 12 2 2 12 2 3 2" xfId="7101"/>
    <cellStyle name="Normal 12 2 2 12 2 4" xfId="7102"/>
    <cellStyle name="Normal 12 2 2 12 3" xfId="7103"/>
    <cellStyle name="Normal 12 2 2 12 3 2" xfId="7104"/>
    <cellStyle name="Normal 12 2 2 12 4" xfId="7105"/>
    <cellStyle name="Normal 12 2 2 12 4 2" xfId="7106"/>
    <cellStyle name="Normal 12 2 2 12 5" xfId="7107"/>
    <cellStyle name="Normal 12 2 2 13" xfId="7108"/>
    <cellStyle name="Normal 12 2 2 13 2" xfId="7109"/>
    <cellStyle name="Normal 12 2 2 13 2 2" xfId="7110"/>
    <cellStyle name="Normal 12 2 2 13 2 2 2" xfId="7111"/>
    <cellStyle name="Normal 12 2 2 13 2 3" xfId="7112"/>
    <cellStyle name="Normal 12 2 2 13 2 3 2" xfId="7113"/>
    <cellStyle name="Normal 12 2 2 13 2 4" xfId="7114"/>
    <cellStyle name="Normal 12 2 2 13 3" xfId="7115"/>
    <cellStyle name="Normal 12 2 2 13 3 2" xfId="7116"/>
    <cellStyle name="Normal 12 2 2 13 4" xfId="7117"/>
    <cellStyle name="Normal 12 2 2 13 4 2" xfId="7118"/>
    <cellStyle name="Normal 12 2 2 13 5" xfId="7119"/>
    <cellStyle name="Normal 12 2 2 14" xfId="7120"/>
    <cellStyle name="Normal 12 2 2 14 2" xfId="7121"/>
    <cellStyle name="Normal 12 2 2 14 2 2" xfId="7122"/>
    <cellStyle name="Normal 12 2 2 14 2 2 2" xfId="7123"/>
    <cellStyle name="Normal 12 2 2 14 2 3" xfId="7124"/>
    <cellStyle name="Normal 12 2 2 14 2 3 2" xfId="7125"/>
    <cellStyle name="Normal 12 2 2 14 2 4" xfId="7126"/>
    <cellStyle name="Normal 12 2 2 14 3" xfId="7127"/>
    <cellStyle name="Normal 12 2 2 14 3 2" xfId="7128"/>
    <cellStyle name="Normal 12 2 2 14 4" xfId="7129"/>
    <cellStyle name="Normal 12 2 2 14 4 2" xfId="7130"/>
    <cellStyle name="Normal 12 2 2 14 5" xfId="7131"/>
    <cellStyle name="Normal 12 2 2 15" xfId="7132"/>
    <cellStyle name="Normal 12 2 2 15 2" xfId="7133"/>
    <cellStyle name="Normal 12 2 2 15 2 2" xfId="7134"/>
    <cellStyle name="Normal 12 2 2 15 2 2 2" xfId="7135"/>
    <cellStyle name="Normal 12 2 2 15 2 3" xfId="7136"/>
    <cellStyle name="Normal 12 2 2 15 2 3 2" xfId="7137"/>
    <cellStyle name="Normal 12 2 2 15 2 4" xfId="7138"/>
    <cellStyle name="Normal 12 2 2 15 3" xfId="7139"/>
    <cellStyle name="Normal 12 2 2 15 3 2" xfId="7140"/>
    <cellStyle name="Normal 12 2 2 15 4" xfId="7141"/>
    <cellStyle name="Normal 12 2 2 15 4 2" xfId="7142"/>
    <cellStyle name="Normal 12 2 2 15 5" xfId="7143"/>
    <cellStyle name="Normal 12 2 2 16" xfId="7144"/>
    <cellStyle name="Normal 12 2 2 16 2" xfId="7145"/>
    <cellStyle name="Normal 12 2 2 16 2 2" xfId="7146"/>
    <cellStyle name="Normal 12 2 2 16 2 2 2" xfId="7147"/>
    <cellStyle name="Normal 12 2 2 16 2 3" xfId="7148"/>
    <cellStyle name="Normal 12 2 2 16 2 3 2" xfId="7149"/>
    <cellStyle name="Normal 12 2 2 16 2 4" xfId="7150"/>
    <cellStyle name="Normal 12 2 2 16 3" xfId="7151"/>
    <cellStyle name="Normal 12 2 2 16 3 2" xfId="7152"/>
    <cellStyle name="Normal 12 2 2 16 4" xfId="7153"/>
    <cellStyle name="Normal 12 2 2 16 4 2" xfId="7154"/>
    <cellStyle name="Normal 12 2 2 16 5" xfId="7155"/>
    <cellStyle name="Normal 12 2 2 17" xfId="7156"/>
    <cellStyle name="Normal 12 2 2 17 2" xfId="7157"/>
    <cellStyle name="Normal 12 2 2 17 2 2" xfId="7158"/>
    <cellStyle name="Normal 12 2 2 17 2 2 2" xfId="7159"/>
    <cellStyle name="Normal 12 2 2 17 2 3" xfId="7160"/>
    <cellStyle name="Normal 12 2 2 17 2 3 2" xfId="7161"/>
    <cellStyle name="Normal 12 2 2 17 2 4" xfId="7162"/>
    <cellStyle name="Normal 12 2 2 17 3" xfId="7163"/>
    <cellStyle name="Normal 12 2 2 17 3 2" xfId="7164"/>
    <cellStyle name="Normal 12 2 2 17 4" xfId="7165"/>
    <cellStyle name="Normal 12 2 2 17 4 2" xfId="7166"/>
    <cellStyle name="Normal 12 2 2 17 5" xfId="7167"/>
    <cellStyle name="Normal 12 2 2 18" xfId="7168"/>
    <cellStyle name="Normal 12 2 2 18 2" xfId="7169"/>
    <cellStyle name="Normal 12 2 2 18 2 2" xfId="7170"/>
    <cellStyle name="Normal 12 2 2 18 2 2 2" xfId="7171"/>
    <cellStyle name="Normal 12 2 2 18 2 3" xfId="7172"/>
    <cellStyle name="Normal 12 2 2 18 2 3 2" xfId="7173"/>
    <cellStyle name="Normal 12 2 2 18 2 4" xfId="7174"/>
    <cellStyle name="Normal 12 2 2 18 3" xfId="7175"/>
    <cellStyle name="Normal 12 2 2 18 3 2" xfId="7176"/>
    <cellStyle name="Normal 12 2 2 18 4" xfId="7177"/>
    <cellStyle name="Normal 12 2 2 18 4 2" xfId="7178"/>
    <cellStyle name="Normal 12 2 2 18 5" xfId="7179"/>
    <cellStyle name="Normal 12 2 2 19" xfId="7180"/>
    <cellStyle name="Normal 12 2 2 19 2" xfId="7181"/>
    <cellStyle name="Normal 12 2 2 19 2 2" xfId="7182"/>
    <cellStyle name="Normal 12 2 2 19 2 2 2" xfId="7183"/>
    <cellStyle name="Normal 12 2 2 19 2 3" xfId="7184"/>
    <cellStyle name="Normal 12 2 2 19 2 3 2" xfId="7185"/>
    <cellStyle name="Normal 12 2 2 19 2 4" xfId="7186"/>
    <cellStyle name="Normal 12 2 2 19 3" xfId="7187"/>
    <cellStyle name="Normal 12 2 2 19 3 2" xfId="7188"/>
    <cellStyle name="Normal 12 2 2 19 4" xfId="7189"/>
    <cellStyle name="Normal 12 2 2 19 4 2" xfId="7190"/>
    <cellStyle name="Normal 12 2 2 19 5" xfId="7191"/>
    <cellStyle name="Normal 12 2 2 2" xfId="7192"/>
    <cellStyle name="Normal 12 2 2 2 2" xfId="7193"/>
    <cellStyle name="Normal 12 2 2 2 2 2" xfId="7194"/>
    <cellStyle name="Normal 12 2 2 2 2 2 2" xfId="7195"/>
    <cellStyle name="Normal 12 2 2 2 2 2 2 2" xfId="7196"/>
    <cellStyle name="Normal 12 2 2 2 2 2 3" xfId="7197"/>
    <cellStyle name="Normal 12 2 2 2 2 2 3 2" xfId="7198"/>
    <cellStyle name="Normal 12 2 2 2 2 2 4" xfId="7199"/>
    <cellStyle name="Normal 12 2 2 2 2 3" xfId="7200"/>
    <cellStyle name="Normal 12 2 2 2 2 3 2" xfId="7201"/>
    <cellStyle name="Normal 12 2 2 2 2 4" xfId="7202"/>
    <cellStyle name="Normal 12 2 2 2 2 4 2" xfId="7203"/>
    <cellStyle name="Normal 12 2 2 2 2 5" xfId="7204"/>
    <cellStyle name="Normal 12 2 2 2 3" xfId="7205"/>
    <cellStyle name="Normal 12 2 2 2 3 2" xfId="7206"/>
    <cellStyle name="Normal 12 2 2 2 3 2 2" xfId="7207"/>
    <cellStyle name="Normal 12 2 2 2 3 2 2 2" xfId="7208"/>
    <cellStyle name="Normal 12 2 2 2 3 2 3" xfId="7209"/>
    <cellStyle name="Normal 12 2 2 2 3 2 3 2" xfId="7210"/>
    <cellStyle name="Normal 12 2 2 2 3 2 4" xfId="7211"/>
    <cellStyle name="Normal 12 2 2 2 3 3" xfId="7212"/>
    <cellStyle name="Normal 12 2 2 2 3 3 2" xfId="7213"/>
    <cellStyle name="Normal 12 2 2 2 3 4" xfId="7214"/>
    <cellStyle name="Normal 12 2 2 2 3 4 2" xfId="7215"/>
    <cellStyle name="Normal 12 2 2 2 3 5" xfId="7216"/>
    <cellStyle name="Normal 12 2 2 2 4" xfId="7217"/>
    <cellStyle name="Normal 12 2 2 2 4 2" xfId="7218"/>
    <cellStyle name="Normal 12 2 2 2 4 2 2" xfId="7219"/>
    <cellStyle name="Normal 12 2 2 2 4 3" xfId="7220"/>
    <cellStyle name="Normal 12 2 2 2 4 3 2" xfId="7221"/>
    <cellStyle name="Normal 12 2 2 2 4 4" xfId="7222"/>
    <cellStyle name="Normal 12 2 2 2 5" xfId="7223"/>
    <cellStyle name="Normal 12 2 2 2 5 2" xfId="7224"/>
    <cellStyle name="Normal 12 2 2 2 6" xfId="7225"/>
    <cellStyle name="Normal 12 2 2 2 6 2" xfId="7226"/>
    <cellStyle name="Normal 12 2 2 2 7" xfId="7227"/>
    <cellStyle name="Normal 12 2 2 20" xfId="7228"/>
    <cellStyle name="Normal 12 2 2 20 2" xfId="7229"/>
    <cellStyle name="Normal 12 2 2 20 2 2" xfId="7230"/>
    <cellStyle name="Normal 12 2 2 20 2 2 2" xfId="7231"/>
    <cellStyle name="Normal 12 2 2 20 2 3" xfId="7232"/>
    <cellStyle name="Normal 12 2 2 20 2 3 2" xfId="7233"/>
    <cellStyle name="Normal 12 2 2 20 2 4" xfId="7234"/>
    <cellStyle name="Normal 12 2 2 20 3" xfId="7235"/>
    <cellStyle name="Normal 12 2 2 20 3 2" xfId="7236"/>
    <cellStyle name="Normal 12 2 2 20 4" xfId="7237"/>
    <cellStyle name="Normal 12 2 2 20 4 2" xfId="7238"/>
    <cellStyle name="Normal 12 2 2 20 5" xfId="7239"/>
    <cellStyle name="Normal 12 2 2 21" xfId="7240"/>
    <cellStyle name="Normal 12 2 2 21 2" xfId="7241"/>
    <cellStyle name="Normal 12 2 2 21 2 2" xfId="7242"/>
    <cellStyle name="Normal 12 2 2 21 2 2 2" xfId="7243"/>
    <cellStyle name="Normal 12 2 2 21 2 3" xfId="7244"/>
    <cellStyle name="Normal 12 2 2 21 2 3 2" xfId="7245"/>
    <cellStyle name="Normal 12 2 2 21 2 4" xfId="7246"/>
    <cellStyle name="Normal 12 2 2 21 3" xfId="7247"/>
    <cellStyle name="Normal 12 2 2 21 3 2" xfId="7248"/>
    <cellStyle name="Normal 12 2 2 21 4" xfId="7249"/>
    <cellStyle name="Normal 12 2 2 21 4 2" xfId="7250"/>
    <cellStyle name="Normal 12 2 2 21 5" xfId="7251"/>
    <cellStyle name="Normal 12 2 2 22" xfId="7252"/>
    <cellStyle name="Normal 12 2 2 22 2" xfId="7253"/>
    <cellStyle name="Normal 12 2 2 22 2 2" xfId="7254"/>
    <cellStyle name="Normal 12 2 2 22 2 2 2" xfId="7255"/>
    <cellStyle name="Normal 12 2 2 22 2 3" xfId="7256"/>
    <cellStyle name="Normal 12 2 2 22 2 3 2" xfId="7257"/>
    <cellStyle name="Normal 12 2 2 22 2 4" xfId="7258"/>
    <cellStyle name="Normal 12 2 2 22 3" xfId="7259"/>
    <cellStyle name="Normal 12 2 2 22 3 2" xfId="7260"/>
    <cellStyle name="Normal 12 2 2 22 4" xfId="7261"/>
    <cellStyle name="Normal 12 2 2 22 4 2" xfId="7262"/>
    <cellStyle name="Normal 12 2 2 22 5" xfId="7263"/>
    <cellStyle name="Normal 12 2 2 23" xfId="7264"/>
    <cellStyle name="Normal 12 2 2 23 2" xfId="7265"/>
    <cellStyle name="Normal 12 2 2 23 2 2" xfId="7266"/>
    <cellStyle name="Normal 12 2 2 23 3" xfId="7267"/>
    <cellStyle name="Normal 12 2 2 23 3 2" xfId="7268"/>
    <cellStyle name="Normal 12 2 2 23 4" xfId="7269"/>
    <cellStyle name="Normal 12 2 2 24" xfId="7270"/>
    <cellStyle name="Normal 12 2 2 24 2" xfId="7271"/>
    <cellStyle name="Normal 12 2 2 25" xfId="7272"/>
    <cellStyle name="Normal 12 2 2 25 2" xfId="7273"/>
    <cellStyle name="Normal 12 2 2 26" xfId="7274"/>
    <cellStyle name="Normal 12 2 2 26 2" xfId="7275"/>
    <cellStyle name="Normal 12 2 2 27" xfId="7276"/>
    <cellStyle name="Normal 12 2 2 3" xfId="7277"/>
    <cellStyle name="Normal 12 2 2 3 2" xfId="7278"/>
    <cellStyle name="Normal 12 2 2 3 2 2" xfId="7279"/>
    <cellStyle name="Normal 12 2 2 3 2 2 2" xfId="7280"/>
    <cellStyle name="Normal 12 2 2 3 2 3" xfId="7281"/>
    <cellStyle name="Normal 12 2 2 3 2 3 2" xfId="7282"/>
    <cellStyle name="Normal 12 2 2 3 2 4" xfId="7283"/>
    <cellStyle name="Normal 12 2 2 3 3" xfId="7284"/>
    <cellStyle name="Normal 12 2 2 3 3 2" xfId="7285"/>
    <cellStyle name="Normal 12 2 2 3 4" xfId="7286"/>
    <cellStyle name="Normal 12 2 2 3 4 2" xfId="7287"/>
    <cellStyle name="Normal 12 2 2 3 5" xfId="7288"/>
    <cellStyle name="Normal 12 2 2 4" xfId="7289"/>
    <cellStyle name="Normal 12 2 2 4 2" xfId="7290"/>
    <cellStyle name="Normal 12 2 2 4 2 2" xfId="7291"/>
    <cellStyle name="Normal 12 2 2 4 2 2 2" xfId="7292"/>
    <cellStyle name="Normal 12 2 2 4 2 3" xfId="7293"/>
    <cellStyle name="Normal 12 2 2 4 2 3 2" xfId="7294"/>
    <cellStyle name="Normal 12 2 2 4 2 4" xfId="7295"/>
    <cellStyle name="Normal 12 2 2 4 3" xfId="7296"/>
    <cellStyle name="Normal 12 2 2 4 3 2" xfId="7297"/>
    <cellStyle name="Normal 12 2 2 4 4" xfId="7298"/>
    <cellStyle name="Normal 12 2 2 4 4 2" xfId="7299"/>
    <cellStyle name="Normal 12 2 2 4 5" xfId="7300"/>
    <cellStyle name="Normal 12 2 2 5" xfId="7301"/>
    <cellStyle name="Normal 12 2 2 5 2" xfId="7302"/>
    <cellStyle name="Normal 12 2 2 5 2 2" xfId="7303"/>
    <cellStyle name="Normal 12 2 2 5 2 2 2" xfId="7304"/>
    <cellStyle name="Normal 12 2 2 5 2 3" xfId="7305"/>
    <cellStyle name="Normal 12 2 2 5 2 3 2" xfId="7306"/>
    <cellStyle name="Normal 12 2 2 5 2 4" xfId="7307"/>
    <cellStyle name="Normal 12 2 2 5 3" xfId="7308"/>
    <cellStyle name="Normal 12 2 2 5 3 2" xfId="7309"/>
    <cellStyle name="Normal 12 2 2 5 4" xfId="7310"/>
    <cellStyle name="Normal 12 2 2 5 4 2" xfId="7311"/>
    <cellStyle name="Normal 12 2 2 5 5" xfId="7312"/>
    <cellStyle name="Normal 12 2 2 6" xfId="7313"/>
    <cellStyle name="Normal 12 2 2 6 2" xfId="7314"/>
    <cellStyle name="Normal 12 2 2 6 2 2" xfId="7315"/>
    <cellStyle name="Normal 12 2 2 6 2 2 2" xfId="7316"/>
    <cellStyle name="Normal 12 2 2 6 2 3" xfId="7317"/>
    <cellStyle name="Normal 12 2 2 6 2 3 2" xfId="7318"/>
    <cellStyle name="Normal 12 2 2 6 2 4" xfId="7319"/>
    <cellStyle name="Normal 12 2 2 6 3" xfId="7320"/>
    <cellStyle name="Normal 12 2 2 6 3 2" xfId="7321"/>
    <cellStyle name="Normal 12 2 2 6 4" xfId="7322"/>
    <cellStyle name="Normal 12 2 2 6 4 2" xfId="7323"/>
    <cellStyle name="Normal 12 2 2 6 5" xfId="7324"/>
    <cellStyle name="Normal 12 2 2 7" xfId="7325"/>
    <cellStyle name="Normal 12 2 2 7 2" xfId="7326"/>
    <cellStyle name="Normal 12 2 2 7 2 2" xfId="7327"/>
    <cellStyle name="Normal 12 2 2 7 2 2 2" xfId="7328"/>
    <cellStyle name="Normal 12 2 2 7 2 3" xfId="7329"/>
    <cellStyle name="Normal 12 2 2 7 2 3 2" xfId="7330"/>
    <cellStyle name="Normal 12 2 2 7 2 4" xfId="7331"/>
    <cellStyle name="Normal 12 2 2 7 3" xfId="7332"/>
    <cellStyle name="Normal 12 2 2 7 3 2" xfId="7333"/>
    <cellStyle name="Normal 12 2 2 7 4" xfId="7334"/>
    <cellStyle name="Normal 12 2 2 7 4 2" xfId="7335"/>
    <cellStyle name="Normal 12 2 2 7 5" xfId="7336"/>
    <cellStyle name="Normal 12 2 2 8" xfId="7337"/>
    <cellStyle name="Normal 12 2 2 8 2" xfId="7338"/>
    <cellStyle name="Normal 12 2 2 8 2 2" xfId="7339"/>
    <cellStyle name="Normal 12 2 2 8 2 2 2" xfId="7340"/>
    <cellStyle name="Normal 12 2 2 8 2 3" xfId="7341"/>
    <cellStyle name="Normal 12 2 2 8 2 3 2" xfId="7342"/>
    <cellStyle name="Normal 12 2 2 8 2 4" xfId="7343"/>
    <cellStyle name="Normal 12 2 2 8 3" xfId="7344"/>
    <cellStyle name="Normal 12 2 2 8 3 2" xfId="7345"/>
    <cellStyle name="Normal 12 2 2 8 4" xfId="7346"/>
    <cellStyle name="Normal 12 2 2 8 4 2" xfId="7347"/>
    <cellStyle name="Normal 12 2 2 8 5" xfId="7348"/>
    <cellStyle name="Normal 12 2 2 9" xfId="7349"/>
    <cellStyle name="Normal 12 2 2 9 2" xfId="7350"/>
    <cellStyle name="Normal 12 2 2 9 2 2" xfId="7351"/>
    <cellStyle name="Normal 12 2 2 9 2 2 2" xfId="7352"/>
    <cellStyle name="Normal 12 2 2 9 2 3" xfId="7353"/>
    <cellStyle name="Normal 12 2 2 9 2 3 2" xfId="7354"/>
    <cellStyle name="Normal 12 2 2 9 2 4" xfId="7355"/>
    <cellStyle name="Normal 12 2 2 9 3" xfId="7356"/>
    <cellStyle name="Normal 12 2 2 9 3 2" xfId="7357"/>
    <cellStyle name="Normal 12 2 2 9 4" xfId="7358"/>
    <cellStyle name="Normal 12 2 2 9 4 2" xfId="7359"/>
    <cellStyle name="Normal 12 2 2 9 5" xfId="7360"/>
    <cellStyle name="Normal 12 2 20" xfId="7361"/>
    <cellStyle name="Normal 12 2 20 2" xfId="7362"/>
    <cellStyle name="Normal 12 2 20 2 2" xfId="7363"/>
    <cellStyle name="Normal 12 2 20 2 2 2" xfId="7364"/>
    <cellStyle name="Normal 12 2 20 2 3" xfId="7365"/>
    <cellStyle name="Normal 12 2 20 2 3 2" xfId="7366"/>
    <cellStyle name="Normal 12 2 20 2 4" xfId="7367"/>
    <cellStyle name="Normal 12 2 20 3" xfId="7368"/>
    <cellStyle name="Normal 12 2 20 3 2" xfId="7369"/>
    <cellStyle name="Normal 12 2 20 4" xfId="7370"/>
    <cellStyle name="Normal 12 2 20 4 2" xfId="7371"/>
    <cellStyle name="Normal 12 2 20 5" xfId="7372"/>
    <cellStyle name="Normal 12 2 21" xfId="7373"/>
    <cellStyle name="Normal 12 2 21 2" xfId="7374"/>
    <cellStyle name="Normal 12 2 21 2 2" xfId="7375"/>
    <cellStyle name="Normal 12 2 21 2 2 2" xfId="7376"/>
    <cellStyle name="Normal 12 2 21 2 3" xfId="7377"/>
    <cellStyle name="Normal 12 2 21 2 3 2" xfId="7378"/>
    <cellStyle name="Normal 12 2 21 2 4" xfId="7379"/>
    <cellStyle name="Normal 12 2 21 3" xfId="7380"/>
    <cellStyle name="Normal 12 2 21 3 2" xfId="7381"/>
    <cellStyle name="Normal 12 2 21 4" xfId="7382"/>
    <cellStyle name="Normal 12 2 21 4 2" xfId="7383"/>
    <cellStyle name="Normal 12 2 21 5" xfId="7384"/>
    <cellStyle name="Normal 12 2 22" xfId="7385"/>
    <cellStyle name="Normal 12 2 22 2" xfId="7386"/>
    <cellStyle name="Normal 12 2 22 2 2" xfId="7387"/>
    <cellStyle name="Normal 12 2 22 2 2 2" xfId="7388"/>
    <cellStyle name="Normal 12 2 22 2 3" xfId="7389"/>
    <cellStyle name="Normal 12 2 22 2 3 2" xfId="7390"/>
    <cellStyle name="Normal 12 2 22 2 4" xfId="7391"/>
    <cellStyle name="Normal 12 2 22 3" xfId="7392"/>
    <cellStyle name="Normal 12 2 22 3 2" xfId="7393"/>
    <cellStyle name="Normal 12 2 22 4" xfId="7394"/>
    <cellStyle name="Normal 12 2 22 4 2" xfId="7395"/>
    <cellStyle name="Normal 12 2 22 5" xfId="7396"/>
    <cellStyle name="Normal 12 2 23" xfId="7397"/>
    <cellStyle name="Normal 12 2 23 2" xfId="7398"/>
    <cellStyle name="Normal 12 2 23 2 2" xfId="7399"/>
    <cellStyle name="Normal 12 2 23 2 2 2" xfId="7400"/>
    <cellStyle name="Normal 12 2 23 2 3" xfId="7401"/>
    <cellStyle name="Normal 12 2 23 2 3 2" xfId="7402"/>
    <cellStyle name="Normal 12 2 23 2 4" xfId="7403"/>
    <cellStyle name="Normal 12 2 23 3" xfId="7404"/>
    <cellStyle name="Normal 12 2 23 3 2" xfId="7405"/>
    <cellStyle name="Normal 12 2 23 4" xfId="7406"/>
    <cellStyle name="Normal 12 2 23 4 2" xfId="7407"/>
    <cellStyle name="Normal 12 2 23 5" xfId="7408"/>
    <cellStyle name="Normal 12 2 24" xfId="7409"/>
    <cellStyle name="Normal 12 2 24 2" xfId="7410"/>
    <cellStyle name="Normal 12 2 24 2 2" xfId="7411"/>
    <cellStyle name="Normal 12 2 24 2 2 2" xfId="7412"/>
    <cellStyle name="Normal 12 2 24 2 3" xfId="7413"/>
    <cellStyle name="Normal 12 2 24 2 3 2" xfId="7414"/>
    <cellStyle name="Normal 12 2 24 2 4" xfId="7415"/>
    <cellStyle name="Normal 12 2 24 3" xfId="7416"/>
    <cellStyle name="Normal 12 2 24 3 2" xfId="7417"/>
    <cellStyle name="Normal 12 2 24 4" xfId="7418"/>
    <cellStyle name="Normal 12 2 24 4 2" xfId="7419"/>
    <cellStyle name="Normal 12 2 24 5" xfId="7420"/>
    <cellStyle name="Normal 12 2 25" xfId="7421"/>
    <cellStyle name="Normal 12 2 25 2" xfId="7422"/>
    <cellStyle name="Normal 12 2 25 2 2" xfId="7423"/>
    <cellStyle name="Normal 12 2 25 3" xfId="7424"/>
    <cellStyle name="Normal 12 2 25 3 2" xfId="7425"/>
    <cellStyle name="Normal 12 2 25 4" xfId="7426"/>
    <cellStyle name="Normal 12 2 26" xfId="7427"/>
    <cellStyle name="Normal 12 2 26 2" xfId="7428"/>
    <cellStyle name="Normal 12 2 27" xfId="7429"/>
    <cellStyle name="Normal 12 2 27 2" xfId="7430"/>
    <cellStyle name="Normal 12 2 28" xfId="7431"/>
    <cellStyle name="Normal 12 2 28 2" xfId="7432"/>
    <cellStyle name="Normal 12 2 29" xfId="7433"/>
    <cellStyle name="Normal 12 2 3" xfId="7434"/>
    <cellStyle name="Normal 12 2 3 2" xfId="7435"/>
    <cellStyle name="Normal 12 2 3 2 2" xfId="7436"/>
    <cellStyle name="Normal 12 2 3 2 2 2" xfId="7437"/>
    <cellStyle name="Normal 12 2 3 2 2 2 2" xfId="7438"/>
    <cellStyle name="Normal 12 2 3 2 2 3" xfId="7439"/>
    <cellStyle name="Normal 12 2 3 2 2 3 2" xfId="7440"/>
    <cellStyle name="Normal 12 2 3 2 2 4" xfId="7441"/>
    <cellStyle name="Normal 12 2 3 2 3" xfId="7442"/>
    <cellStyle name="Normal 12 2 3 2 3 2" xfId="7443"/>
    <cellStyle name="Normal 12 2 3 2 4" xfId="7444"/>
    <cellStyle name="Normal 12 2 3 2 4 2" xfId="7445"/>
    <cellStyle name="Normal 12 2 3 2 5" xfId="7446"/>
    <cellStyle name="Normal 12 2 3 3" xfId="7447"/>
    <cellStyle name="Normal 12 2 3 3 2" xfId="7448"/>
    <cellStyle name="Normal 12 2 3 3 2 2" xfId="7449"/>
    <cellStyle name="Normal 12 2 3 3 2 2 2" xfId="7450"/>
    <cellStyle name="Normal 12 2 3 3 2 3" xfId="7451"/>
    <cellStyle name="Normal 12 2 3 3 2 3 2" xfId="7452"/>
    <cellStyle name="Normal 12 2 3 3 2 4" xfId="7453"/>
    <cellStyle name="Normal 12 2 3 3 3" xfId="7454"/>
    <cellStyle name="Normal 12 2 3 3 3 2" xfId="7455"/>
    <cellStyle name="Normal 12 2 3 3 4" xfId="7456"/>
    <cellStyle name="Normal 12 2 3 3 4 2" xfId="7457"/>
    <cellStyle name="Normal 12 2 3 3 5" xfId="7458"/>
    <cellStyle name="Normal 12 2 3 4" xfId="7459"/>
    <cellStyle name="Normal 12 2 3 5" xfId="7460"/>
    <cellStyle name="Normal 12 2 3 5 2" xfId="7461"/>
    <cellStyle name="Normal 12 2 3 5 2 2" xfId="7462"/>
    <cellStyle name="Normal 12 2 3 5 3" xfId="7463"/>
    <cellStyle name="Normal 12 2 3 5 3 2" xfId="7464"/>
    <cellStyle name="Normal 12 2 3 5 4" xfId="7465"/>
    <cellStyle name="Normal 12 2 3 6" xfId="7466"/>
    <cellStyle name="Normal 12 2 3 6 2" xfId="7467"/>
    <cellStyle name="Normal 12 2 3 7" xfId="7468"/>
    <cellStyle name="Normal 12 2 3 7 2" xfId="7469"/>
    <cellStyle name="Normal 12 2 3 8" xfId="7470"/>
    <cellStyle name="Normal 12 2 4" xfId="7471"/>
    <cellStyle name="Normal 12 2 4 2" xfId="7472"/>
    <cellStyle name="Normal 12 2 4 2 2" xfId="7473"/>
    <cellStyle name="Normal 12 2 4 2 2 2" xfId="7474"/>
    <cellStyle name="Normal 12 2 4 2 3" xfId="7475"/>
    <cellStyle name="Normal 12 2 4 2 3 2" xfId="7476"/>
    <cellStyle name="Normal 12 2 4 2 4" xfId="7477"/>
    <cellStyle name="Normal 12 2 4 3" xfId="7478"/>
    <cellStyle name="Normal 12 2 4 3 2" xfId="7479"/>
    <cellStyle name="Normal 12 2 4 4" xfId="7480"/>
    <cellStyle name="Normal 12 2 4 4 2" xfId="7481"/>
    <cellStyle name="Normal 12 2 4 5" xfId="7482"/>
    <cellStyle name="Normal 12 2 5" xfId="7483"/>
    <cellStyle name="Normal 12 2 5 2" xfId="7484"/>
    <cellStyle name="Normal 12 2 5 2 2" xfId="7485"/>
    <cellStyle name="Normal 12 2 5 2 2 2" xfId="7486"/>
    <cellStyle name="Normal 12 2 5 2 3" xfId="7487"/>
    <cellStyle name="Normal 12 2 5 2 3 2" xfId="7488"/>
    <cellStyle name="Normal 12 2 5 2 4" xfId="7489"/>
    <cellStyle name="Normal 12 2 5 3" xfId="7490"/>
    <cellStyle name="Normal 12 2 5 3 2" xfId="7491"/>
    <cellStyle name="Normal 12 2 5 4" xfId="7492"/>
    <cellStyle name="Normal 12 2 5 4 2" xfId="7493"/>
    <cellStyle name="Normal 12 2 5 5" xfId="7494"/>
    <cellStyle name="Normal 12 2 6" xfId="7495"/>
    <cellStyle name="Normal 12 2 6 2" xfId="7496"/>
    <cellStyle name="Normal 12 2 6 2 2" xfId="7497"/>
    <cellStyle name="Normal 12 2 6 2 2 2" xfId="7498"/>
    <cellStyle name="Normal 12 2 6 2 3" xfId="7499"/>
    <cellStyle name="Normal 12 2 6 2 3 2" xfId="7500"/>
    <cellStyle name="Normal 12 2 6 2 4" xfId="7501"/>
    <cellStyle name="Normal 12 2 6 3" xfId="7502"/>
    <cellStyle name="Normal 12 2 6 3 2" xfId="7503"/>
    <cellStyle name="Normal 12 2 6 4" xfId="7504"/>
    <cellStyle name="Normal 12 2 6 4 2" xfId="7505"/>
    <cellStyle name="Normal 12 2 6 5" xfId="7506"/>
    <cellStyle name="Normal 12 2 7" xfId="7507"/>
    <cellStyle name="Normal 12 2 7 2" xfId="7508"/>
    <cellStyle name="Normal 12 2 7 2 2" xfId="7509"/>
    <cellStyle name="Normal 12 2 7 2 2 2" xfId="7510"/>
    <cellStyle name="Normal 12 2 7 2 3" xfId="7511"/>
    <cellStyle name="Normal 12 2 7 2 3 2" xfId="7512"/>
    <cellStyle name="Normal 12 2 7 2 4" xfId="7513"/>
    <cellStyle name="Normal 12 2 7 3" xfId="7514"/>
    <cellStyle name="Normal 12 2 7 3 2" xfId="7515"/>
    <cellStyle name="Normal 12 2 7 4" xfId="7516"/>
    <cellStyle name="Normal 12 2 7 4 2" xfId="7517"/>
    <cellStyle name="Normal 12 2 7 5" xfId="7518"/>
    <cellStyle name="Normal 12 2 8" xfId="7519"/>
    <cellStyle name="Normal 12 2 8 2" xfId="7520"/>
    <cellStyle name="Normal 12 2 8 2 2" xfId="7521"/>
    <cellStyle name="Normal 12 2 8 2 2 2" xfId="7522"/>
    <cellStyle name="Normal 12 2 8 2 3" xfId="7523"/>
    <cellStyle name="Normal 12 2 8 2 3 2" xfId="7524"/>
    <cellStyle name="Normal 12 2 8 2 4" xfId="7525"/>
    <cellStyle name="Normal 12 2 8 3" xfId="7526"/>
    <cellStyle name="Normal 12 2 8 3 2" xfId="7527"/>
    <cellStyle name="Normal 12 2 8 4" xfId="7528"/>
    <cellStyle name="Normal 12 2 8 4 2" xfId="7529"/>
    <cellStyle name="Normal 12 2 8 5" xfId="7530"/>
    <cellStyle name="Normal 12 2 9" xfId="7531"/>
    <cellStyle name="Normal 12 2 9 2" xfId="7532"/>
    <cellStyle name="Normal 12 2 9 2 2" xfId="7533"/>
    <cellStyle name="Normal 12 2 9 2 2 2" xfId="7534"/>
    <cellStyle name="Normal 12 2 9 2 3" xfId="7535"/>
    <cellStyle name="Normal 12 2 9 2 3 2" xfId="7536"/>
    <cellStyle name="Normal 12 2 9 2 4" xfId="7537"/>
    <cellStyle name="Normal 12 2 9 3" xfId="7538"/>
    <cellStyle name="Normal 12 2 9 3 2" xfId="7539"/>
    <cellStyle name="Normal 12 2 9 4" xfId="7540"/>
    <cellStyle name="Normal 12 2 9 4 2" xfId="7541"/>
    <cellStyle name="Normal 12 2 9 5" xfId="7542"/>
    <cellStyle name="Normal 12 20" xfId="7543"/>
    <cellStyle name="Normal 12 20 2" xfId="7544"/>
    <cellStyle name="Normal 12 20 2 2" xfId="7545"/>
    <cellStyle name="Normal 12 20 2 2 2" xfId="7546"/>
    <cellStyle name="Normal 12 20 2 3" xfId="7547"/>
    <cellStyle name="Normal 12 20 2 3 2" xfId="7548"/>
    <cellStyle name="Normal 12 20 2 4" xfId="7549"/>
    <cellStyle name="Normal 12 20 3" xfId="7550"/>
    <cellStyle name="Normal 12 20 3 2" xfId="7551"/>
    <cellStyle name="Normal 12 20 4" xfId="7552"/>
    <cellStyle name="Normal 12 20 4 2" xfId="7553"/>
    <cellStyle name="Normal 12 20 5" xfId="7554"/>
    <cellStyle name="Normal 12 21" xfId="7555"/>
    <cellStyle name="Normal 12 21 2" xfId="7556"/>
    <cellStyle name="Normal 12 21 2 2" xfId="7557"/>
    <cellStyle name="Normal 12 21 2 2 2" xfId="7558"/>
    <cellStyle name="Normal 12 21 2 3" xfId="7559"/>
    <cellStyle name="Normal 12 21 2 3 2" xfId="7560"/>
    <cellStyle name="Normal 12 21 2 4" xfId="7561"/>
    <cellStyle name="Normal 12 21 3" xfId="7562"/>
    <cellStyle name="Normal 12 21 3 2" xfId="7563"/>
    <cellStyle name="Normal 12 21 4" xfId="7564"/>
    <cellStyle name="Normal 12 21 4 2" xfId="7565"/>
    <cellStyle name="Normal 12 21 5" xfId="7566"/>
    <cellStyle name="Normal 12 22" xfId="7567"/>
    <cellStyle name="Normal 12 22 2" xfId="7568"/>
    <cellStyle name="Normal 12 22 2 2" xfId="7569"/>
    <cellStyle name="Normal 12 22 2 2 2" xfId="7570"/>
    <cellStyle name="Normal 12 22 2 3" xfId="7571"/>
    <cellStyle name="Normal 12 22 2 3 2" xfId="7572"/>
    <cellStyle name="Normal 12 22 2 4" xfId="7573"/>
    <cellStyle name="Normal 12 22 3" xfId="7574"/>
    <cellStyle name="Normal 12 22 3 2" xfId="7575"/>
    <cellStyle name="Normal 12 22 4" xfId="7576"/>
    <cellStyle name="Normal 12 22 4 2" xfId="7577"/>
    <cellStyle name="Normal 12 22 5" xfId="7578"/>
    <cellStyle name="Normal 12 23" xfId="7579"/>
    <cellStyle name="Normal 12 23 2" xfId="7580"/>
    <cellStyle name="Normal 12 23 2 2" xfId="7581"/>
    <cellStyle name="Normal 12 23 2 2 2" xfId="7582"/>
    <cellStyle name="Normal 12 23 2 3" xfId="7583"/>
    <cellStyle name="Normal 12 23 2 3 2" xfId="7584"/>
    <cellStyle name="Normal 12 23 2 4" xfId="7585"/>
    <cellStyle name="Normal 12 23 3" xfId="7586"/>
    <cellStyle name="Normal 12 23 3 2" xfId="7587"/>
    <cellStyle name="Normal 12 23 4" xfId="7588"/>
    <cellStyle name="Normal 12 23 4 2" xfId="7589"/>
    <cellStyle name="Normal 12 23 5" xfId="7590"/>
    <cellStyle name="Normal 12 24" xfId="7591"/>
    <cellStyle name="Normal 12 24 2" xfId="7592"/>
    <cellStyle name="Normal 12 24 2 2" xfId="7593"/>
    <cellStyle name="Normal 12 24 2 2 2" xfId="7594"/>
    <cellStyle name="Normal 12 24 2 3" xfId="7595"/>
    <cellStyle name="Normal 12 24 2 3 2" xfId="7596"/>
    <cellStyle name="Normal 12 24 2 4" xfId="7597"/>
    <cellStyle name="Normal 12 24 3" xfId="7598"/>
    <cellStyle name="Normal 12 24 3 2" xfId="7599"/>
    <cellStyle name="Normal 12 24 4" xfId="7600"/>
    <cellStyle name="Normal 12 24 4 2" xfId="7601"/>
    <cellStyle name="Normal 12 24 5" xfId="7602"/>
    <cellStyle name="Normal 12 25" xfId="7603"/>
    <cellStyle name="Normal 12 25 2" xfId="7604"/>
    <cellStyle name="Normal 12 25 2 2" xfId="7605"/>
    <cellStyle name="Normal 12 25 2 2 2" xfId="7606"/>
    <cellStyle name="Normal 12 25 2 3" xfId="7607"/>
    <cellStyle name="Normal 12 25 2 3 2" xfId="7608"/>
    <cellStyle name="Normal 12 25 2 4" xfId="7609"/>
    <cellStyle name="Normal 12 25 3" xfId="7610"/>
    <cellStyle name="Normal 12 25 3 2" xfId="7611"/>
    <cellStyle name="Normal 12 25 4" xfId="7612"/>
    <cellStyle name="Normal 12 25 4 2" xfId="7613"/>
    <cellStyle name="Normal 12 25 5" xfId="7614"/>
    <cellStyle name="Normal 12 26" xfId="7615"/>
    <cellStyle name="Normal 12 26 2" xfId="7616"/>
    <cellStyle name="Normal 12 26 2 2" xfId="7617"/>
    <cellStyle name="Normal 12 26 2 2 2" xfId="7618"/>
    <cellStyle name="Normal 12 26 2 3" xfId="7619"/>
    <cellStyle name="Normal 12 26 2 3 2" xfId="7620"/>
    <cellStyle name="Normal 12 26 2 4" xfId="7621"/>
    <cellStyle name="Normal 12 26 3" xfId="7622"/>
    <cellStyle name="Normal 12 26 3 2" xfId="7623"/>
    <cellStyle name="Normal 12 26 4" xfId="7624"/>
    <cellStyle name="Normal 12 26 4 2" xfId="7625"/>
    <cellStyle name="Normal 12 26 5" xfId="7626"/>
    <cellStyle name="Normal 12 27" xfId="7627"/>
    <cellStyle name="Normal 12 27 2" xfId="7628"/>
    <cellStyle name="Normal 12 27 2 2" xfId="7629"/>
    <cellStyle name="Normal 12 27 2 2 2" xfId="7630"/>
    <cellStyle name="Normal 12 27 2 3" xfId="7631"/>
    <cellStyle name="Normal 12 27 2 3 2" xfId="7632"/>
    <cellStyle name="Normal 12 27 2 4" xfId="7633"/>
    <cellStyle name="Normal 12 27 3" xfId="7634"/>
    <cellStyle name="Normal 12 27 3 2" xfId="7635"/>
    <cellStyle name="Normal 12 27 4" xfId="7636"/>
    <cellStyle name="Normal 12 27 4 2" xfId="7637"/>
    <cellStyle name="Normal 12 27 5" xfId="7638"/>
    <cellStyle name="Normal 12 28" xfId="7639"/>
    <cellStyle name="Normal 12 28 2" xfId="7640"/>
    <cellStyle name="Normal 12 28 2 2" xfId="7641"/>
    <cellStyle name="Normal 12 28 2 2 2" xfId="7642"/>
    <cellStyle name="Normal 12 28 2 3" xfId="7643"/>
    <cellStyle name="Normal 12 28 2 3 2" xfId="7644"/>
    <cellStyle name="Normal 12 28 2 4" xfId="7645"/>
    <cellStyle name="Normal 12 28 3" xfId="7646"/>
    <cellStyle name="Normal 12 28 3 2" xfId="7647"/>
    <cellStyle name="Normal 12 28 4" xfId="7648"/>
    <cellStyle name="Normal 12 28 4 2" xfId="7649"/>
    <cellStyle name="Normal 12 28 5" xfId="7650"/>
    <cellStyle name="Normal 12 29" xfId="7651"/>
    <cellStyle name="Normal 12 29 2" xfId="7652"/>
    <cellStyle name="Normal 12 29 2 2" xfId="7653"/>
    <cellStyle name="Normal 12 29 2 2 2" xfId="7654"/>
    <cellStyle name="Normal 12 29 2 3" xfId="7655"/>
    <cellStyle name="Normal 12 29 2 3 2" xfId="7656"/>
    <cellStyle name="Normal 12 29 2 4" xfId="7657"/>
    <cellStyle name="Normal 12 29 3" xfId="7658"/>
    <cellStyle name="Normal 12 29 3 2" xfId="7659"/>
    <cellStyle name="Normal 12 29 4" xfId="7660"/>
    <cellStyle name="Normal 12 29 4 2" xfId="7661"/>
    <cellStyle name="Normal 12 29 5" xfId="7662"/>
    <cellStyle name="Normal 12 3" xfId="7663"/>
    <cellStyle name="Normal 12 3 10" xfId="7664"/>
    <cellStyle name="Normal 12 3 10 2" xfId="7665"/>
    <cellStyle name="Normal 12 3 10 2 2" xfId="7666"/>
    <cellStyle name="Normal 12 3 10 2 2 2" xfId="7667"/>
    <cellStyle name="Normal 12 3 10 2 3" xfId="7668"/>
    <cellStyle name="Normal 12 3 10 2 3 2" xfId="7669"/>
    <cellStyle name="Normal 12 3 10 2 4" xfId="7670"/>
    <cellStyle name="Normal 12 3 10 3" xfId="7671"/>
    <cellStyle name="Normal 12 3 10 3 2" xfId="7672"/>
    <cellStyle name="Normal 12 3 10 4" xfId="7673"/>
    <cellStyle name="Normal 12 3 10 4 2" xfId="7674"/>
    <cellStyle name="Normal 12 3 10 5" xfId="7675"/>
    <cellStyle name="Normal 12 3 11" xfId="7676"/>
    <cellStyle name="Normal 12 3 11 2" xfId="7677"/>
    <cellStyle name="Normal 12 3 11 2 2" xfId="7678"/>
    <cellStyle name="Normal 12 3 11 2 2 2" xfId="7679"/>
    <cellStyle name="Normal 12 3 11 2 3" xfId="7680"/>
    <cellStyle name="Normal 12 3 11 2 3 2" xfId="7681"/>
    <cellStyle name="Normal 12 3 11 2 4" xfId="7682"/>
    <cellStyle name="Normal 12 3 11 3" xfId="7683"/>
    <cellStyle name="Normal 12 3 11 3 2" xfId="7684"/>
    <cellStyle name="Normal 12 3 11 4" xfId="7685"/>
    <cellStyle name="Normal 12 3 11 4 2" xfId="7686"/>
    <cellStyle name="Normal 12 3 11 5" xfId="7687"/>
    <cellStyle name="Normal 12 3 12" xfId="7688"/>
    <cellStyle name="Normal 12 3 12 2" xfId="7689"/>
    <cellStyle name="Normal 12 3 12 2 2" xfId="7690"/>
    <cellStyle name="Normal 12 3 12 2 2 2" xfId="7691"/>
    <cellStyle name="Normal 12 3 12 2 3" xfId="7692"/>
    <cellStyle name="Normal 12 3 12 2 3 2" xfId="7693"/>
    <cellStyle name="Normal 12 3 12 2 4" xfId="7694"/>
    <cellStyle name="Normal 12 3 12 3" xfId="7695"/>
    <cellStyle name="Normal 12 3 12 3 2" xfId="7696"/>
    <cellStyle name="Normal 12 3 12 4" xfId="7697"/>
    <cellStyle name="Normal 12 3 12 4 2" xfId="7698"/>
    <cellStyle name="Normal 12 3 12 5" xfId="7699"/>
    <cellStyle name="Normal 12 3 13" xfId="7700"/>
    <cellStyle name="Normal 12 3 13 2" xfId="7701"/>
    <cellStyle name="Normal 12 3 13 2 2" xfId="7702"/>
    <cellStyle name="Normal 12 3 13 2 2 2" xfId="7703"/>
    <cellStyle name="Normal 12 3 13 2 3" xfId="7704"/>
    <cellStyle name="Normal 12 3 13 2 3 2" xfId="7705"/>
    <cellStyle name="Normal 12 3 13 2 4" xfId="7706"/>
    <cellStyle name="Normal 12 3 13 3" xfId="7707"/>
    <cellStyle name="Normal 12 3 13 3 2" xfId="7708"/>
    <cellStyle name="Normal 12 3 13 4" xfId="7709"/>
    <cellStyle name="Normal 12 3 13 4 2" xfId="7710"/>
    <cellStyle name="Normal 12 3 13 5" xfId="7711"/>
    <cellStyle name="Normal 12 3 14" xfId="7712"/>
    <cellStyle name="Normal 12 3 14 2" xfId="7713"/>
    <cellStyle name="Normal 12 3 14 2 2" xfId="7714"/>
    <cellStyle name="Normal 12 3 14 2 2 2" xfId="7715"/>
    <cellStyle name="Normal 12 3 14 2 3" xfId="7716"/>
    <cellStyle name="Normal 12 3 14 2 3 2" xfId="7717"/>
    <cellStyle name="Normal 12 3 14 2 4" xfId="7718"/>
    <cellStyle name="Normal 12 3 14 3" xfId="7719"/>
    <cellStyle name="Normal 12 3 14 3 2" xfId="7720"/>
    <cellStyle name="Normal 12 3 14 4" xfId="7721"/>
    <cellStyle name="Normal 12 3 14 4 2" xfId="7722"/>
    <cellStyle name="Normal 12 3 14 5" xfId="7723"/>
    <cellStyle name="Normal 12 3 15" xfId="7724"/>
    <cellStyle name="Normal 12 3 15 2" xfId="7725"/>
    <cellStyle name="Normal 12 3 15 2 2" xfId="7726"/>
    <cellStyle name="Normal 12 3 15 2 2 2" xfId="7727"/>
    <cellStyle name="Normal 12 3 15 2 3" xfId="7728"/>
    <cellStyle name="Normal 12 3 15 2 3 2" xfId="7729"/>
    <cellStyle name="Normal 12 3 15 2 4" xfId="7730"/>
    <cellStyle name="Normal 12 3 15 3" xfId="7731"/>
    <cellStyle name="Normal 12 3 15 3 2" xfId="7732"/>
    <cellStyle name="Normal 12 3 15 4" xfId="7733"/>
    <cellStyle name="Normal 12 3 15 4 2" xfId="7734"/>
    <cellStyle name="Normal 12 3 15 5" xfId="7735"/>
    <cellStyle name="Normal 12 3 16" xfId="7736"/>
    <cellStyle name="Normal 12 3 16 2" xfId="7737"/>
    <cellStyle name="Normal 12 3 16 2 2" xfId="7738"/>
    <cellStyle name="Normal 12 3 16 2 2 2" xfId="7739"/>
    <cellStyle name="Normal 12 3 16 2 3" xfId="7740"/>
    <cellStyle name="Normal 12 3 16 2 3 2" xfId="7741"/>
    <cellStyle name="Normal 12 3 16 2 4" xfId="7742"/>
    <cellStyle name="Normal 12 3 16 3" xfId="7743"/>
    <cellStyle name="Normal 12 3 16 3 2" xfId="7744"/>
    <cellStyle name="Normal 12 3 16 4" xfId="7745"/>
    <cellStyle name="Normal 12 3 16 4 2" xfId="7746"/>
    <cellStyle name="Normal 12 3 16 5" xfId="7747"/>
    <cellStyle name="Normal 12 3 17" xfId="7748"/>
    <cellStyle name="Normal 12 3 17 2" xfId="7749"/>
    <cellStyle name="Normal 12 3 17 2 2" xfId="7750"/>
    <cellStyle name="Normal 12 3 17 2 2 2" xfId="7751"/>
    <cellStyle name="Normal 12 3 17 2 3" xfId="7752"/>
    <cellStyle name="Normal 12 3 17 2 3 2" xfId="7753"/>
    <cellStyle name="Normal 12 3 17 2 4" xfId="7754"/>
    <cellStyle name="Normal 12 3 17 3" xfId="7755"/>
    <cellStyle name="Normal 12 3 17 3 2" xfId="7756"/>
    <cellStyle name="Normal 12 3 17 4" xfId="7757"/>
    <cellStyle name="Normal 12 3 17 4 2" xfId="7758"/>
    <cellStyle name="Normal 12 3 17 5" xfId="7759"/>
    <cellStyle name="Normal 12 3 18" xfId="7760"/>
    <cellStyle name="Normal 12 3 18 2" xfId="7761"/>
    <cellStyle name="Normal 12 3 18 2 2" xfId="7762"/>
    <cellStyle name="Normal 12 3 18 2 2 2" xfId="7763"/>
    <cellStyle name="Normal 12 3 18 2 3" xfId="7764"/>
    <cellStyle name="Normal 12 3 18 2 3 2" xfId="7765"/>
    <cellStyle name="Normal 12 3 18 2 4" xfId="7766"/>
    <cellStyle name="Normal 12 3 18 3" xfId="7767"/>
    <cellStyle name="Normal 12 3 18 3 2" xfId="7768"/>
    <cellStyle name="Normal 12 3 18 4" xfId="7769"/>
    <cellStyle name="Normal 12 3 18 4 2" xfId="7770"/>
    <cellStyle name="Normal 12 3 18 5" xfId="7771"/>
    <cellStyle name="Normal 12 3 19" xfId="7772"/>
    <cellStyle name="Normal 12 3 19 2" xfId="7773"/>
    <cellStyle name="Normal 12 3 19 2 2" xfId="7774"/>
    <cellStyle name="Normal 12 3 19 2 2 2" xfId="7775"/>
    <cellStyle name="Normal 12 3 19 2 3" xfId="7776"/>
    <cellStyle name="Normal 12 3 19 2 3 2" xfId="7777"/>
    <cellStyle name="Normal 12 3 19 2 4" xfId="7778"/>
    <cellStyle name="Normal 12 3 19 3" xfId="7779"/>
    <cellStyle name="Normal 12 3 19 3 2" xfId="7780"/>
    <cellStyle name="Normal 12 3 19 4" xfId="7781"/>
    <cellStyle name="Normal 12 3 19 4 2" xfId="7782"/>
    <cellStyle name="Normal 12 3 19 5" xfId="7783"/>
    <cellStyle name="Normal 12 3 2" xfId="7784"/>
    <cellStyle name="Normal 12 3 2 2" xfId="7785"/>
    <cellStyle name="Normal 12 3 2 2 2" xfId="7786"/>
    <cellStyle name="Normal 12 3 2 2 2 2" xfId="7787"/>
    <cellStyle name="Normal 12 3 2 2 2 2 2" xfId="7788"/>
    <cellStyle name="Normal 12 3 2 2 2 3" xfId="7789"/>
    <cellStyle name="Normal 12 3 2 2 2 3 2" xfId="7790"/>
    <cellStyle name="Normal 12 3 2 2 2 4" xfId="7791"/>
    <cellStyle name="Normal 12 3 2 2 3" xfId="7792"/>
    <cellStyle name="Normal 12 3 2 2 3 2" xfId="7793"/>
    <cellStyle name="Normal 12 3 2 2 4" xfId="7794"/>
    <cellStyle name="Normal 12 3 2 2 4 2" xfId="7795"/>
    <cellStyle name="Normal 12 3 2 2 5" xfId="7796"/>
    <cellStyle name="Normal 12 3 2 3" xfId="7797"/>
    <cellStyle name="Normal 12 3 2 3 2" xfId="7798"/>
    <cellStyle name="Normal 12 3 2 3 2 2" xfId="7799"/>
    <cellStyle name="Normal 12 3 2 3 2 2 2" xfId="7800"/>
    <cellStyle name="Normal 12 3 2 3 2 3" xfId="7801"/>
    <cellStyle name="Normal 12 3 2 3 2 3 2" xfId="7802"/>
    <cellStyle name="Normal 12 3 2 3 2 4" xfId="7803"/>
    <cellStyle name="Normal 12 3 2 3 3" xfId="7804"/>
    <cellStyle name="Normal 12 3 2 3 3 2" xfId="7805"/>
    <cellStyle name="Normal 12 3 2 3 4" xfId="7806"/>
    <cellStyle name="Normal 12 3 2 3 4 2" xfId="7807"/>
    <cellStyle name="Normal 12 3 2 3 5" xfId="7808"/>
    <cellStyle name="Normal 12 3 2 4" xfId="7809"/>
    <cellStyle name="Normal 12 3 2 5" xfId="7810"/>
    <cellStyle name="Normal 12 3 2 5 2" xfId="7811"/>
    <cellStyle name="Normal 12 3 2 5 2 2" xfId="7812"/>
    <cellStyle name="Normal 12 3 2 5 3" xfId="7813"/>
    <cellStyle name="Normal 12 3 2 5 3 2" xfId="7814"/>
    <cellStyle name="Normal 12 3 2 5 4" xfId="7815"/>
    <cellStyle name="Normal 12 3 2 6" xfId="7816"/>
    <cellStyle name="Normal 12 3 2 6 2" xfId="7817"/>
    <cellStyle name="Normal 12 3 2 7" xfId="7818"/>
    <cellStyle name="Normal 12 3 2 7 2" xfId="7819"/>
    <cellStyle name="Normal 12 3 2 8" xfId="7820"/>
    <cellStyle name="Normal 12 3 20" xfId="7821"/>
    <cellStyle name="Normal 12 3 20 2" xfId="7822"/>
    <cellStyle name="Normal 12 3 20 2 2" xfId="7823"/>
    <cellStyle name="Normal 12 3 20 2 2 2" xfId="7824"/>
    <cellStyle name="Normal 12 3 20 2 3" xfId="7825"/>
    <cellStyle name="Normal 12 3 20 2 3 2" xfId="7826"/>
    <cellStyle name="Normal 12 3 20 2 4" xfId="7827"/>
    <cellStyle name="Normal 12 3 20 3" xfId="7828"/>
    <cellStyle name="Normal 12 3 20 3 2" xfId="7829"/>
    <cellStyle name="Normal 12 3 20 4" xfId="7830"/>
    <cellStyle name="Normal 12 3 20 4 2" xfId="7831"/>
    <cellStyle name="Normal 12 3 20 5" xfId="7832"/>
    <cellStyle name="Normal 12 3 21" xfId="7833"/>
    <cellStyle name="Normal 12 3 21 2" xfId="7834"/>
    <cellStyle name="Normal 12 3 21 2 2" xfId="7835"/>
    <cellStyle name="Normal 12 3 21 2 2 2" xfId="7836"/>
    <cellStyle name="Normal 12 3 21 2 3" xfId="7837"/>
    <cellStyle name="Normal 12 3 21 2 3 2" xfId="7838"/>
    <cellStyle name="Normal 12 3 21 2 4" xfId="7839"/>
    <cellStyle name="Normal 12 3 21 3" xfId="7840"/>
    <cellStyle name="Normal 12 3 21 3 2" xfId="7841"/>
    <cellStyle name="Normal 12 3 21 4" xfId="7842"/>
    <cellStyle name="Normal 12 3 21 4 2" xfId="7843"/>
    <cellStyle name="Normal 12 3 21 5" xfId="7844"/>
    <cellStyle name="Normal 12 3 22" xfId="7845"/>
    <cellStyle name="Normal 12 3 22 2" xfId="7846"/>
    <cellStyle name="Normal 12 3 22 2 2" xfId="7847"/>
    <cellStyle name="Normal 12 3 22 2 2 2" xfId="7848"/>
    <cellStyle name="Normal 12 3 22 2 3" xfId="7849"/>
    <cellStyle name="Normal 12 3 22 2 3 2" xfId="7850"/>
    <cellStyle name="Normal 12 3 22 2 4" xfId="7851"/>
    <cellStyle name="Normal 12 3 22 3" xfId="7852"/>
    <cellStyle name="Normal 12 3 22 3 2" xfId="7853"/>
    <cellStyle name="Normal 12 3 22 4" xfId="7854"/>
    <cellStyle name="Normal 12 3 22 4 2" xfId="7855"/>
    <cellStyle name="Normal 12 3 22 5" xfId="7856"/>
    <cellStyle name="Normal 12 3 23" xfId="7857"/>
    <cellStyle name="Normal 12 3 23 2" xfId="7858"/>
    <cellStyle name="Normal 12 3 23 2 2" xfId="7859"/>
    <cellStyle name="Normal 12 3 23 2 2 2" xfId="7860"/>
    <cellStyle name="Normal 12 3 23 2 3" xfId="7861"/>
    <cellStyle name="Normal 12 3 23 2 3 2" xfId="7862"/>
    <cellStyle name="Normal 12 3 23 2 4" xfId="7863"/>
    <cellStyle name="Normal 12 3 23 3" xfId="7864"/>
    <cellStyle name="Normal 12 3 23 3 2" xfId="7865"/>
    <cellStyle name="Normal 12 3 23 4" xfId="7866"/>
    <cellStyle name="Normal 12 3 23 4 2" xfId="7867"/>
    <cellStyle name="Normal 12 3 23 5" xfId="7868"/>
    <cellStyle name="Normal 12 3 24" xfId="7869"/>
    <cellStyle name="Normal 12 3 24 2" xfId="7870"/>
    <cellStyle name="Normal 12 3 24 2 2" xfId="7871"/>
    <cellStyle name="Normal 12 3 24 3" xfId="7872"/>
    <cellStyle name="Normal 12 3 24 3 2" xfId="7873"/>
    <cellStyle name="Normal 12 3 24 4" xfId="7874"/>
    <cellStyle name="Normal 12 3 25" xfId="7875"/>
    <cellStyle name="Normal 12 3 25 2" xfId="7876"/>
    <cellStyle name="Normal 12 3 26" xfId="7877"/>
    <cellStyle name="Normal 12 3 26 2" xfId="7878"/>
    <cellStyle name="Normal 12 3 27" xfId="7879"/>
    <cellStyle name="Normal 12 3 27 2" xfId="7880"/>
    <cellStyle name="Normal 12 3 28" xfId="7881"/>
    <cellStyle name="Normal 12 3 3" xfId="7882"/>
    <cellStyle name="Normal 12 3 3 2" xfId="7883"/>
    <cellStyle name="Normal 12 3 3 2 2" xfId="7884"/>
    <cellStyle name="Normal 12 3 3 2 2 2" xfId="7885"/>
    <cellStyle name="Normal 12 3 3 2 3" xfId="7886"/>
    <cellStyle name="Normal 12 3 3 2 3 2" xfId="7887"/>
    <cellStyle name="Normal 12 3 3 2 4" xfId="7888"/>
    <cellStyle name="Normal 12 3 3 3" xfId="7889"/>
    <cellStyle name="Normal 12 3 3 3 2" xfId="7890"/>
    <cellStyle name="Normal 12 3 3 4" xfId="7891"/>
    <cellStyle name="Normal 12 3 3 4 2" xfId="7892"/>
    <cellStyle name="Normal 12 3 3 5" xfId="7893"/>
    <cellStyle name="Normal 12 3 4" xfId="7894"/>
    <cellStyle name="Normal 12 3 4 2" xfId="7895"/>
    <cellStyle name="Normal 12 3 4 2 2" xfId="7896"/>
    <cellStyle name="Normal 12 3 4 2 2 2" xfId="7897"/>
    <cellStyle name="Normal 12 3 4 2 3" xfId="7898"/>
    <cellStyle name="Normal 12 3 4 2 3 2" xfId="7899"/>
    <cellStyle name="Normal 12 3 4 2 4" xfId="7900"/>
    <cellStyle name="Normal 12 3 4 3" xfId="7901"/>
    <cellStyle name="Normal 12 3 4 3 2" xfId="7902"/>
    <cellStyle name="Normal 12 3 4 4" xfId="7903"/>
    <cellStyle name="Normal 12 3 4 4 2" xfId="7904"/>
    <cellStyle name="Normal 12 3 4 5" xfId="7905"/>
    <cellStyle name="Normal 12 3 5" xfId="7906"/>
    <cellStyle name="Normal 12 3 5 2" xfId="7907"/>
    <cellStyle name="Normal 12 3 5 2 2" xfId="7908"/>
    <cellStyle name="Normal 12 3 5 2 2 2" xfId="7909"/>
    <cellStyle name="Normal 12 3 5 2 3" xfId="7910"/>
    <cellStyle name="Normal 12 3 5 2 3 2" xfId="7911"/>
    <cellStyle name="Normal 12 3 5 2 4" xfId="7912"/>
    <cellStyle name="Normal 12 3 5 3" xfId="7913"/>
    <cellStyle name="Normal 12 3 5 3 2" xfId="7914"/>
    <cellStyle name="Normal 12 3 5 4" xfId="7915"/>
    <cellStyle name="Normal 12 3 5 4 2" xfId="7916"/>
    <cellStyle name="Normal 12 3 5 5" xfId="7917"/>
    <cellStyle name="Normal 12 3 6" xfId="7918"/>
    <cellStyle name="Normal 12 3 6 2" xfId="7919"/>
    <cellStyle name="Normal 12 3 6 2 2" xfId="7920"/>
    <cellStyle name="Normal 12 3 6 2 2 2" xfId="7921"/>
    <cellStyle name="Normal 12 3 6 2 3" xfId="7922"/>
    <cellStyle name="Normal 12 3 6 2 3 2" xfId="7923"/>
    <cellStyle name="Normal 12 3 6 2 4" xfId="7924"/>
    <cellStyle name="Normal 12 3 6 3" xfId="7925"/>
    <cellStyle name="Normal 12 3 6 3 2" xfId="7926"/>
    <cellStyle name="Normal 12 3 6 4" xfId="7927"/>
    <cellStyle name="Normal 12 3 6 4 2" xfId="7928"/>
    <cellStyle name="Normal 12 3 6 5" xfId="7929"/>
    <cellStyle name="Normal 12 3 7" xfId="7930"/>
    <cellStyle name="Normal 12 3 7 2" xfId="7931"/>
    <cellStyle name="Normal 12 3 7 2 2" xfId="7932"/>
    <cellStyle name="Normal 12 3 7 2 2 2" xfId="7933"/>
    <cellStyle name="Normal 12 3 7 2 3" xfId="7934"/>
    <cellStyle name="Normal 12 3 7 2 3 2" xfId="7935"/>
    <cellStyle name="Normal 12 3 7 2 4" xfId="7936"/>
    <cellStyle name="Normal 12 3 7 3" xfId="7937"/>
    <cellStyle name="Normal 12 3 7 3 2" xfId="7938"/>
    <cellStyle name="Normal 12 3 7 4" xfId="7939"/>
    <cellStyle name="Normal 12 3 7 4 2" xfId="7940"/>
    <cellStyle name="Normal 12 3 7 5" xfId="7941"/>
    <cellStyle name="Normal 12 3 8" xfId="7942"/>
    <cellStyle name="Normal 12 3 8 2" xfId="7943"/>
    <cellStyle name="Normal 12 3 8 2 2" xfId="7944"/>
    <cellStyle name="Normal 12 3 8 2 2 2" xfId="7945"/>
    <cellStyle name="Normal 12 3 8 2 3" xfId="7946"/>
    <cellStyle name="Normal 12 3 8 2 3 2" xfId="7947"/>
    <cellStyle name="Normal 12 3 8 2 4" xfId="7948"/>
    <cellStyle name="Normal 12 3 8 3" xfId="7949"/>
    <cellStyle name="Normal 12 3 8 3 2" xfId="7950"/>
    <cellStyle name="Normal 12 3 8 4" xfId="7951"/>
    <cellStyle name="Normal 12 3 8 4 2" xfId="7952"/>
    <cellStyle name="Normal 12 3 8 5" xfId="7953"/>
    <cellStyle name="Normal 12 3 9" xfId="7954"/>
    <cellStyle name="Normal 12 3 9 2" xfId="7955"/>
    <cellStyle name="Normal 12 3 9 2 2" xfId="7956"/>
    <cellStyle name="Normal 12 3 9 2 2 2" xfId="7957"/>
    <cellStyle name="Normal 12 3 9 2 3" xfId="7958"/>
    <cellStyle name="Normal 12 3 9 2 3 2" xfId="7959"/>
    <cellStyle name="Normal 12 3 9 2 4" xfId="7960"/>
    <cellStyle name="Normal 12 3 9 3" xfId="7961"/>
    <cellStyle name="Normal 12 3 9 3 2" xfId="7962"/>
    <cellStyle name="Normal 12 3 9 4" xfId="7963"/>
    <cellStyle name="Normal 12 3 9 4 2" xfId="7964"/>
    <cellStyle name="Normal 12 3 9 5" xfId="7965"/>
    <cellStyle name="Normal 12 30" xfId="7966"/>
    <cellStyle name="Normal 12 30 2" xfId="7967"/>
    <cellStyle name="Normal 12 30 2 2" xfId="7968"/>
    <cellStyle name="Normal 12 30 2 2 2" xfId="7969"/>
    <cellStyle name="Normal 12 30 2 3" xfId="7970"/>
    <cellStyle name="Normal 12 30 2 3 2" xfId="7971"/>
    <cellStyle name="Normal 12 30 2 4" xfId="7972"/>
    <cellStyle name="Normal 12 30 3" xfId="7973"/>
    <cellStyle name="Normal 12 30 3 2" xfId="7974"/>
    <cellStyle name="Normal 12 30 4" xfId="7975"/>
    <cellStyle name="Normal 12 30 4 2" xfId="7976"/>
    <cellStyle name="Normal 12 30 5" xfId="7977"/>
    <cellStyle name="Normal 12 31" xfId="7978"/>
    <cellStyle name="Normal 12 31 2" xfId="7979"/>
    <cellStyle name="Normal 12 31 2 2" xfId="7980"/>
    <cellStyle name="Normal 12 31 2 2 2" xfId="7981"/>
    <cellStyle name="Normal 12 31 2 3" xfId="7982"/>
    <cellStyle name="Normal 12 31 2 3 2" xfId="7983"/>
    <cellStyle name="Normal 12 31 2 4" xfId="7984"/>
    <cellStyle name="Normal 12 31 3" xfId="7985"/>
    <cellStyle name="Normal 12 31 3 2" xfId="7986"/>
    <cellStyle name="Normal 12 31 4" xfId="7987"/>
    <cellStyle name="Normal 12 31 4 2" xfId="7988"/>
    <cellStyle name="Normal 12 31 5" xfId="7989"/>
    <cellStyle name="Normal 12 32" xfId="7990"/>
    <cellStyle name="Normal 12 32 2" xfId="7991"/>
    <cellStyle name="Normal 12 32 2 2" xfId="7992"/>
    <cellStyle name="Normal 12 32 2 2 2" xfId="7993"/>
    <cellStyle name="Normal 12 32 2 3" xfId="7994"/>
    <cellStyle name="Normal 12 32 2 3 2" xfId="7995"/>
    <cellStyle name="Normal 12 32 2 4" xfId="7996"/>
    <cellStyle name="Normal 12 32 3" xfId="7997"/>
    <cellStyle name="Normal 12 32 3 2" xfId="7998"/>
    <cellStyle name="Normal 12 32 4" xfId="7999"/>
    <cellStyle name="Normal 12 32 4 2" xfId="8000"/>
    <cellStyle name="Normal 12 32 5" xfId="8001"/>
    <cellStyle name="Normal 12 33" xfId="8002"/>
    <cellStyle name="Normal 12 33 2" xfId="8003"/>
    <cellStyle name="Normal 12 33 2 2" xfId="8004"/>
    <cellStyle name="Normal 12 33 2 2 2" xfId="8005"/>
    <cellStyle name="Normal 12 33 2 3" xfId="8006"/>
    <cellStyle name="Normal 12 33 2 3 2" xfId="8007"/>
    <cellStyle name="Normal 12 33 2 4" xfId="8008"/>
    <cellStyle name="Normal 12 33 3" xfId="8009"/>
    <cellStyle name="Normal 12 33 3 2" xfId="8010"/>
    <cellStyle name="Normal 12 33 4" xfId="8011"/>
    <cellStyle name="Normal 12 33 4 2" xfId="8012"/>
    <cellStyle name="Normal 12 33 5" xfId="8013"/>
    <cellStyle name="Normal 12 34" xfId="8014"/>
    <cellStyle name="Normal 12 34 2" xfId="8015"/>
    <cellStyle name="Normal 12 34 2 2" xfId="8016"/>
    <cellStyle name="Normal 12 34 3" xfId="8017"/>
    <cellStyle name="Normal 12 34 3 2" xfId="8018"/>
    <cellStyle name="Normal 12 34 4" xfId="8019"/>
    <cellStyle name="Normal 12 35" xfId="8020"/>
    <cellStyle name="Normal 12 35 2" xfId="8021"/>
    <cellStyle name="Normal 12 36" xfId="8022"/>
    <cellStyle name="Normal 12 36 2" xfId="8023"/>
    <cellStyle name="Normal 12 37" xfId="8024"/>
    <cellStyle name="Normal 12 37 2" xfId="8025"/>
    <cellStyle name="Normal 12 38" xfId="8026"/>
    <cellStyle name="Normal 12 4" xfId="8027"/>
    <cellStyle name="Normal 12 4 10" xfId="8028"/>
    <cellStyle name="Normal 12 4 10 2" xfId="8029"/>
    <cellStyle name="Normal 12 4 10 2 2" xfId="8030"/>
    <cellStyle name="Normal 12 4 10 2 2 2" xfId="8031"/>
    <cellStyle name="Normal 12 4 10 2 3" xfId="8032"/>
    <cellStyle name="Normal 12 4 10 2 3 2" xfId="8033"/>
    <cellStyle name="Normal 12 4 10 2 4" xfId="8034"/>
    <cellStyle name="Normal 12 4 10 3" xfId="8035"/>
    <cellStyle name="Normal 12 4 10 3 2" xfId="8036"/>
    <cellStyle name="Normal 12 4 10 4" xfId="8037"/>
    <cellStyle name="Normal 12 4 10 4 2" xfId="8038"/>
    <cellStyle name="Normal 12 4 10 5" xfId="8039"/>
    <cellStyle name="Normal 12 4 11" xfId="8040"/>
    <cellStyle name="Normal 12 4 11 2" xfId="8041"/>
    <cellStyle name="Normal 12 4 11 2 2" xfId="8042"/>
    <cellStyle name="Normal 12 4 11 3" xfId="8043"/>
    <cellStyle name="Normal 12 4 11 3 2" xfId="8044"/>
    <cellStyle name="Normal 12 4 11 4" xfId="8045"/>
    <cellStyle name="Normal 12 4 12" xfId="8046"/>
    <cellStyle name="Normal 12 4 12 2" xfId="8047"/>
    <cellStyle name="Normal 12 4 13" xfId="8048"/>
    <cellStyle name="Normal 12 4 13 2" xfId="8049"/>
    <cellStyle name="Normal 12 4 14" xfId="8050"/>
    <cellStyle name="Normal 12 4 2" xfId="8051"/>
    <cellStyle name="Normal 12 4 2 2" xfId="8052"/>
    <cellStyle name="Normal 12 4 2 2 2" xfId="8053"/>
    <cellStyle name="Normal 12 4 2 2 2 2" xfId="8054"/>
    <cellStyle name="Normal 12 4 2 2 2 2 2" xfId="8055"/>
    <cellStyle name="Normal 12 4 2 2 2 3" xfId="8056"/>
    <cellStyle name="Normal 12 4 2 2 2 3 2" xfId="8057"/>
    <cellStyle name="Normal 12 4 2 2 2 4" xfId="8058"/>
    <cellStyle name="Normal 12 4 2 2 3" xfId="8059"/>
    <cellStyle name="Normal 12 4 2 2 3 2" xfId="8060"/>
    <cellStyle name="Normal 12 4 2 2 4" xfId="8061"/>
    <cellStyle name="Normal 12 4 2 2 4 2" xfId="8062"/>
    <cellStyle name="Normal 12 4 2 2 5" xfId="8063"/>
    <cellStyle name="Normal 12 4 2 3" xfId="8064"/>
    <cellStyle name="Normal 12 4 2 3 2" xfId="8065"/>
    <cellStyle name="Normal 12 4 2 3 2 2" xfId="8066"/>
    <cellStyle name="Normal 12 4 2 3 2 2 2" xfId="8067"/>
    <cellStyle name="Normal 12 4 2 3 2 3" xfId="8068"/>
    <cellStyle name="Normal 12 4 2 3 2 3 2" xfId="8069"/>
    <cellStyle name="Normal 12 4 2 3 2 4" xfId="8070"/>
    <cellStyle name="Normal 12 4 2 3 3" xfId="8071"/>
    <cellStyle name="Normal 12 4 2 3 3 2" xfId="8072"/>
    <cellStyle name="Normal 12 4 2 3 4" xfId="8073"/>
    <cellStyle name="Normal 12 4 2 3 4 2" xfId="8074"/>
    <cellStyle name="Normal 12 4 2 3 5" xfId="8075"/>
    <cellStyle name="Normal 12 4 2 4" xfId="8076"/>
    <cellStyle name="Normal 12 4 2 4 2" xfId="8077"/>
    <cellStyle name="Normal 12 4 2 4 2 2" xfId="8078"/>
    <cellStyle name="Normal 12 4 2 4 3" xfId="8079"/>
    <cellStyle name="Normal 12 4 2 4 3 2" xfId="8080"/>
    <cellStyle name="Normal 12 4 2 4 4" xfId="8081"/>
    <cellStyle name="Normal 12 4 2 5" xfId="8082"/>
    <cellStyle name="Normal 12 4 2 5 2" xfId="8083"/>
    <cellStyle name="Normal 12 4 2 6" xfId="8084"/>
    <cellStyle name="Normal 12 4 2 6 2" xfId="8085"/>
    <cellStyle name="Normal 12 4 2 7" xfId="8086"/>
    <cellStyle name="Normal 12 4 3" xfId="8087"/>
    <cellStyle name="Normal 12 4 3 2" xfId="8088"/>
    <cellStyle name="Normal 12 4 3 2 2" xfId="8089"/>
    <cellStyle name="Normal 12 4 3 2 2 2" xfId="8090"/>
    <cellStyle name="Normal 12 4 3 2 3" xfId="8091"/>
    <cellStyle name="Normal 12 4 3 2 3 2" xfId="8092"/>
    <cellStyle name="Normal 12 4 3 2 4" xfId="8093"/>
    <cellStyle name="Normal 12 4 3 3" xfId="8094"/>
    <cellStyle name="Normal 12 4 3 3 2" xfId="8095"/>
    <cellStyle name="Normal 12 4 3 4" xfId="8096"/>
    <cellStyle name="Normal 12 4 3 4 2" xfId="8097"/>
    <cellStyle name="Normal 12 4 3 5" xfId="8098"/>
    <cellStyle name="Normal 12 4 4" xfId="8099"/>
    <cellStyle name="Normal 12 4 4 2" xfId="8100"/>
    <cellStyle name="Normal 12 4 4 2 2" xfId="8101"/>
    <cellStyle name="Normal 12 4 4 2 2 2" xfId="8102"/>
    <cellStyle name="Normal 12 4 4 2 3" xfId="8103"/>
    <cellStyle name="Normal 12 4 4 2 3 2" xfId="8104"/>
    <cellStyle name="Normal 12 4 4 2 4" xfId="8105"/>
    <cellStyle name="Normal 12 4 4 3" xfId="8106"/>
    <cellStyle name="Normal 12 4 4 3 2" xfId="8107"/>
    <cellStyle name="Normal 12 4 4 4" xfId="8108"/>
    <cellStyle name="Normal 12 4 4 4 2" xfId="8109"/>
    <cellStyle name="Normal 12 4 4 5" xfId="8110"/>
    <cellStyle name="Normal 12 4 5" xfId="8111"/>
    <cellStyle name="Normal 12 4 6" xfId="8112"/>
    <cellStyle name="Normal 12 4 6 2" xfId="8113"/>
    <cellStyle name="Normal 12 4 6 2 2" xfId="8114"/>
    <cellStyle name="Normal 12 4 6 2 2 2" xfId="8115"/>
    <cellStyle name="Normal 12 4 6 2 3" xfId="8116"/>
    <cellStyle name="Normal 12 4 6 2 3 2" xfId="8117"/>
    <cellStyle name="Normal 12 4 6 2 4" xfId="8118"/>
    <cellStyle name="Normal 12 4 6 3" xfId="8119"/>
    <cellStyle name="Normal 12 4 6 3 2" xfId="8120"/>
    <cellStyle name="Normal 12 4 6 4" xfId="8121"/>
    <cellStyle name="Normal 12 4 6 4 2" xfId="8122"/>
    <cellStyle name="Normal 12 4 6 5" xfId="8123"/>
    <cellStyle name="Normal 12 4 7" xfId="8124"/>
    <cellStyle name="Normal 12 4 7 2" xfId="8125"/>
    <cellStyle name="Normal 12 4 7 2 2" xfId="8126"/>
    <cellStyle name="Normal 12 4 7 2 2 2" xfId="8127"/>
    <cellStyle name="Normal 12 4 7 2 3" xfId="8128"/>
    <cellStyle name="Normal 12 4 7 2 3 2" xfId="8129"/>
    <cellStyle name="Normal 12 4 7 2 4" xfId="8130"/>
    <cellStyle name="Normal 12 4 7 3" xfId="8131"/>
    <cellStyle name="Normal 12 4 7 3 2" xfId="8132"/>
    <cellStyle name="Normal 12 4 7 4" xfId="8133"/>
    <cellStyle name="Normal 12 4 7 4 2" xfId="8134"/>
    <cellStyle name="Normal 12 4 7 5" xfId="8135"/>
    <cellStyle name="Normal 12 4 8" xfId="8136"/>
    <cellStyle name="Normal 12 4 8 2" xfId="8137"/>
    <cellStyle name="Normal 12 4 8 2 2" xfId="8138"/>
    <cellStyle name="Normal 12 4 8 2 2 2" xfId="8139"/>
    <cellStyle name="Normal 12 4 8 2 3" xfId="8140"/>
    <cellStyle name="Normal 12 4 8 2 3 2" xfId="8141"/>
    <cellStyle name="Normal 12 4 8 2 4" xfId="8142"/>
    <cellStyle name="Normal 12 4 8 3" xfId="8143"/>
    <cellStyle name="Normal 12 4 8 3 2" xfId="8144"/>
    <cellStyle name="Normal 12 4 8 4" xfId="8145"/>
    <cellStyle name="Normal 12 4 8 4 2" xfId="8146"/>
    <cellStyle name="Normal 12 4 8 5" xfId="8147"/>
    <cellStyle name="Normal 12 4 9" xfId="8148"/>
    <cellStyle name="Normal 12 4 9 2" xfId="8149"/>
    <cellStyle name="Normal 12 4 9 2 2" xfId="8150"/>
    <cellStyle name="Normal 12 4 9 2 2 2" xfId="8151"/>
    <cellStyle name="Normal 12 4 9 2 3" xfId="8152"/>
    <cellStyle name="Normal 12 4 9 2 3 2" xfId="8153"/>
    <cellStyle name="Normal 12 4 9 2 4" xfId="8154"/>
    <cellStyle name="Normal 12 4 9 3" xfId="8155"/>
    <cellStyle name="Normal 12 4 9 3 2" xfId="8156"/>
    <cellStyle name="Normal 12 4 9 4" xfId="8157"/>
    <cellStyle name="Normal 12 4 9 4 2" xfId="8158"/>
    <cellStyle name="Normal 12 4 9 5" xfId="8159"/>
    <cellStyle name="Normal 12 5" xfId="8160"/>
    <cellStyle name="Normal 12 5 2" xfId="8161"/>
    <cellStyle name="Normal 12 5 2 2" xfId="8162"/>
    <cellStyle name="Normal 12 5 2 2 2" xfId="8163"/>
    <cellStyle name="Normal 12 5 2 2 2 2" xfId="8164"/>
    <cellStyle name="Normal 12 5 2 2 3" xfId="8165"/>
    <cellStyle name="Normal 12 5 2 2 3 2" xfId="8166"/>
    <cellStyle name="Normal 12 5 2 2 4" xfId="8167"/>
    <cellStyle name="Normal 12 5 2 3" xfId="8168"/>
    <cellStyle name="Normal 12 5 2 3 2" xfId="8169"/>
    <cellStyle name="Normal 12 5 2 4" xfId="8170"/>
    <cellStyle name="Normal 12 5 2 4 2" xfId="8171"/>
    <cellStyle name="Normal 12 5 2 5" xfId="8172"/>
    <cellStyle name="Normal 12 5 3" xfId="8173"/>
    <cellStyle name="Normal 12 5 3 2" xfId="8174"/>
    <cellStyle name="Normal 12 5 3 2 2" xfId="8175"/>
    <cellStyle name="Normal 12 5 3 2 2 2" xfId="8176"/>
    <cellStyle name="Normal 12 5 3 2 3" xfId="8177"/>
    <cellStyle name="Normal 12 5 3 2 3 2" xfId="8178"/>
    <cellStyle name="Normal 12 5 3 2 4" xfId="8179"/>
    <cellStyle name="Normal 12 5 3 3" xfId="8180"/>
    <cellStyle name="Normal 12 5 3 3 2" xfId="8181"/>
    <cellStyle name="Normal 12 5 3 4" xfId="8182"/>
    <cellStyle name="Normal 12 5 3 4 2" xfId="8183"/>
    <cellStyle name="Normal 12 5 3 5" xfId="8184"/>
    <cellStyle name="Normal 12 5 4" xfId="8185"/>
    <cellStyle name="Normal 12 5 5" xfId="8186"/>
    <cellStyle name="Normal 12 5 5 2" xfId="8187"/>
    <cellStyle name="Normal 12 5 5 2 2" xfId="8188"/>
    <cellStyle name="Normal 12 5 5 3" xfId="8189"/>
    <cellStyle name="Normal 12 5 5 3 2" xfId="8190"/>
    <cellStyle name="Normal 12 5 5 4" xfId="8191"/>
    <cellStyle name="Normal 12 5 6" xfId="8192"/>
    <cellStyle name="Normal 12 5 6 2" xfId="8193"/>
    <cellStyle name="Normal 12 5 7" xfId="8194"/>
    <cellStyle name="Normal 12 5 7 2" xfId="8195"/>
    <cellStyle name="Normal 12 5 8" xfId="8196"/>
    <cellStyle name="Normal 12 6" xfId="8197"/>
    <cellStyle name="Normal 12 6 2" xfId="8198"/>
    <cellStyle name="Normal 12 6 3" xfId="8199"/>
    <cellStyle name="Normal 12 6 3 2" xfId="8200"/>
    <cellStyle name="Normal 12 6 3 2 2" xfId="8201"/>
    <cellStyle name="Normal 12 6 3 3" xfId="8202"/>
    <cellStyle name="Normal 12 6 3 3 2" xfId="8203"/>
    <cellStyle name="Normal 12 6 3 4" xfId="8204"/>
    <cellStyle name="Normal 12 6 4" xfId="8205"/>
    <cellStyle name="Normal 12 6 4 2" xfId="8206"/>
    <cellStyle name="Normal 12 6 5" xfId="8207"/>
    <cellStyle name="Normal 12 6 5 2" xfId="8208"/>
    <cellStyle name="Normal 12 6 6" xfId="8209"/>
    <cellStyle name="Normal 12 7" xfId="8210"/>
    <cellStyle name="Normal 12 7 2" xfId="8211"/>
    <cellStyle name="Normal 12 7 3" xfId="8212"/>
    <cellStyle name="Normal 12 7 3 2" xfId="8213"/>
    <cellStyle name="Normal 12 7 3 2 2" xfId="8214"/>
    <cellStyle name="Normal 12 7 3 3" xfId="8215"/>
    <cellStyle name="Normal 12 7 3 3 2" xfId="8216"/>
    <cellStyle name="Normal 12 7 3 4" xfId="8217"/>
    <cellStyle name="Normal 12 7 4" xfId="8218"/>
    <cellStyle name="Normal 12 7 4 2" xfId="8219"/>
    <cellStyle name="Normal 12 7 5" xfId="8220"/>
    <cellStyle name="Normal 12 7 5 2" xfId="8221"/>
    <cellStyle name="Normal 12 7 6" xfId="8222"/>
    <cellStyle name="Normal 12 8" xfId="8223"/>
    <cellStyle name="Normal 12 8 2" xfId="8224"/>
    <cellStyle name="Normal 12 8 3" xfId="8225"/>
    <cellStyle name="Normal 12 8 3 2" xfId="8226"/>
    <cellStyle name="Normal 12 8 3 2 2" xfId="8227"/>
    <cellStyle name="Normal 12 8 3 3" xfId="8228"/>
    <cellStyle name="Normal 12 8 3 3 2" xfId="8229"/>
    <cellStyle name="Normal 12 8 3 4" xfId="8230"/>
    <cellStyle name="Normal 12 8 4" xfId="8231"/>
    <cellStyle name="Normal 12 8 4 2" xfId="8232"/>
    <cellStyle name="Normal 12 8 5" xfId="8233"/>
    <cellStyle name="Normal 12 8 5 2" xfId="8234"/>
    <cellStyle name="Normal 12 8 6" xfId="8235"/>
    <cellStyle name="Normal 12 9" xfId="8236"/>
    <cellStyle name="Normal 12 9 2" xfId="8237"/>
    <cellStyle name="Normal 12 9 3" xfId="8238"/>
    <cellStyle name="Normal 12 9 3 2" xfId="8239"/>
    <cellStyle name="Normal 12 9 3 2 2" xfId="8240"/>
    <cellStyle name="Normal 12 9 3 3" xfId="8241"/>
    <cellStyle name="Normal 12 9 3 3 2" xfId="8242"/>
    <cellStyle name="Normal 12 9 3 4" xfId="8243"/>
    <cellStyle name="Normal 12 9 4" xfId="8244"/>
    <cellStyle name="Normal 12 9 4 2" xfId="8245"/>
    <cellStyle name="Normal 12 9 5" xfId="8246"/>
    <cellStyle name="Normal 12 9 5 2" xfId="8247"/>
    <cellStyle name="Normal 12 9 6" xfId="8248"/>
    <cellStyle name="Normal 13" xfId="8249"/>
    <cellStyle name="Normal 13 10" xfId="8250"/>
    <cellStyle name="Normal 13 10 2" xfId="8251"/>
    <cellStyle name="Normal 13 10 2 2" xfId="8252"/>
    <cellStyle name="Normal 13 10 2 2 2" xfId="8253"/>
    <cellStyle name="Normal 13 10 2 3" xfId="8254"/>
    <cellStyle name="Normal 13 10 2 3 2" xfId="8255"/>
    <cellStyle name="Normal 13 10 2 4" xfId="8256"/>
    <cellStyle name="Normal 13 10 3" xfId="8257"/>
    <cellStyle name="Normal 13 10 3 2" xfId="8258"/>
    <cellStyle name="Normal 13 10 4" xfId="8259"/>
    <cellStyle name="Normal 13 10 4 2" xfId="8260"/>
    <cellStyle name="Normal 13 10 5" xfId="8261"/>
    <cellStyle name="Normal 13 11" xfId="8262"/>
    <cellStyle name="Normal 13 11 2" xfId="8263"/>
    <cellStyle name="Normal 13 11 2 2" xfId="8264"/>
    <cellStyle name="Normal 13 11 2 2 2" xfId="8265"/>
    <cellStyle name="Normal 13 11 2 3" xfId="8266"/>
    <cellStyle name="Normal 13 11 2 3 2" xfId="8267"/>
    <cellStyle name="Normal 13 11 2 4" xfId="8268"/>
    <cellStyle name="Normal 13 11 3" xfId="8269"/>
    <cellStyle name="Normal 13 11 3 2" xfId="8270"/>
    <cellStyle name="Normal 13 11 4" xfId="8271"/>
    <cellStyle name="Normal 13 11 4 2" xfId="8272"/>
    <cellStyle name="Normal 13 11 5" xfId="8273"/>
    <cellStyle name="Normal 13 12" xfId="8274"/>
    <cellStyle name="Normal 13 12 2" xfId="8275"/>
    <cellStyle name="Normal 13 12 2 2" xfId="8276"/>
    <cellStyle name="Normal 13 12 2 2 2" xfId="8277"/>
    <cellStyle name="Normal 13 12 2 3" xfId="8278"/>
    <cellStyle name="Normal 13 12 2 3 2" xfId="8279"/>
    <cellStyle name="Normal 13 12 2 4" xfId="8280"/>
    <cellStyle name="Normal 13 12 3" xfId="8281"/>
    <cellStyle name="Normal 13 12 3 2" xfId="8282"/>
    <cellStyle name="Normal 13 12 4" xfId="8283"/>
    <cellStyle name="Normal 13 12 4 2" xfId="8284"/>
    <cellStyle name="Normal 13 12 5" xfId="8285"/>
    <cellStyle name="Normal 13 13" xfId="8286"/>
    <cellStyle name="Normal 13 13 2" xfId="8287"/>
    <cellStyle name="Normal 13 13 2 2" xfId="8288"/>
    <cellStyle name="Normal 13 13 2 2 2" xfId="8289"/>
    <cellStyle name="Normal 13 13 2 3" xfId="8290"/>
    <cellStyle name="Normal 13 13 2 3 2" xfId="8291"/>
    <cellStyle name="Normal 13 13 2 4" xfId="8292"/>
    <cellStyle name="Normal 13 13 3" xfId="8293"/>
    <cellStyle name="Normal 13 13 3 2" xfId="8294"/>
    <cellStyle name="Normal 13 13 4" xfId="8295"/>
    <cellStyle name="Normal 13 13 4 2" xfId="8296"/>
    <cellStyle name="Normal 13 13 5" xfId="8297"/>
    <cellStyle name="Normal 13 14" xfId="8298"/>
    <cellStyle name="Normal 13 14 2" xfId="8299"/>
    <cellStyle name="Normal 13 14 2 2" xfId="8300"/>
    <cellStyle name="Normal 13 14 2 2 2" xfId="8301"/>
    <cellStyle name="Normal 13 14 2 3" xfId="8302"/>
    <cellStyle name="Normal 13 14 2 3 2" xfId="8303"/>
    <cellStyle name="Normal 13 14 2 4" xfId="8304"/>
    <cellStyle name="Normal 13 14 3" xfId="8305"/>
    <cellStyle name="Normal 13 14 3 2" xfId="8306"/>
    <cellStyle name="Normal 13 14 4" xfId="8307"/>
    <cellStyle name="Normal 13 14 4 2" xfId="8308"/>
    <cellStyle name="Normal 13 14 5" xfId="8309"/>
    <cellStyle name="Normal 13 15" xfId="8310"/>
    <cellStyle name="Normal 13 15 2" xfId="8311"/>
    <cellStyle name="Normal 13 15 2 2" xfId="8312"/>
    <cellStyle name="Normal 13 15 2 2 2" xfId="8313"/>
    <cellStyle name="Normal 13 15 2 3" xfId="8314"/>
    <cellStyle name="Normal 13 15 2 3 2" xfId="8315"/>
    <cellStyle name="Normal 13 15 2 4" xfId="8316"/>
    <cellStyle name="Normal 13 15 3" xfId="8317"/>
    <cellStyle name="Normal 13 15 3 2" xfId="8318"/>
    <cellStyle name="Normal 13 15 4" xfId="8319"/>
    <cellStyle name="Normal 13 15 4 2" xfId="8320"/>
    <cellStyle name="Normal 13 15 5" xfId="8321"/>
    <cellStyle name="Normal 13 16" xfId="8322"/>
    <cellStyle name="Normal 13 16 2" xfId="8323"/>
    <cellStyle name="Normal 13 16 2 2" xfId="8324"/>
    <cellStyle name="Normal 13 16 2 2 2" xfId="8325"/>
    <cellStyle name="Normal 13 16 2 3" xfId="8326"/>
    <cellStyle name="Normal 13 16 2 3 2" xfId="8327"/>
    <cellStyle name="Normal 13 16 2 4" xfId="8328"/>
    <cellStyle name="Normal 13 16 3" xfId="8329"/>
    <cellStyle name="Normal 13 16 3 2" xfId="8330"/>
    <cellStyle name="Normal 13 16 4" xfId="8331"/>
    <cellStyle name="Normal 13 16 4 2" xfId="8332"/>
    <cellStyle name="Normal 13 16 5" xfId="8333"/>
    <cellStyle name="Normal 13 17" xfId="8334"/>
    <cellStyle name="Normal 13 17 2" xfId="8335"/>
    <cellStyle name="Normal 13 17 2 2" xfId="8336"/>
    <cellStyle name="Normal 13 17 2 2 2" xfId="8337"/>
    <cellStyle name="Normal 13 17 2 3" xfId="8338"/>
    <cellStyle name="Normal 13 17 2 3 2" xfId="8339"/>
    <cellStyle name="Normal 13 17 2 4" xfId="8340"/>
    <cellStyle name="Normal 13 17 3" xfId="8341"/>
    <cellStyle name="Normal 13 17 3 2" xfId="8342"/>
    <cellStyle name="Normal 13 17 4" xfId="8343"/>
    <cellStyle name="Normal 13 17 4 2" xfId="8344"/>
    <cellStyle name="Normal 13 17 5" xfId="8345"/>
    <cellStyle name="Normal 13 18" xfId="8346"/>
    <cellStyle name="Normal 13 18 2" xfId="8347"/>
    <cellStyle name="Normal 13 18 2 2" xfId="8348"/>
    <cellStyle name="Normal 13 18 2 2 2" xfId="8349"/>
    <cellStyle name="Normal 13 18 2 3" xfId="8350"/>
    <cellStyle name="Normal 13 18 2 3 2" xfId="8351"/>
    <cellStyle name="Normal 13 18 2 4" xfId="8352"/>
    <cellStyle name="Normal 13 18 3" xfId="8353"/>
    <cellStyle name="Normal 13 18 3 2" xfId="8354"/>
    <cellStyle name="Normal 13 18 4" xfId="8355"/>
    <cellStyle name="Normal 13 18 4 2" xfId="8356"/>
    <cellStyle name="Normal 13 18 5" xfId="8357"/>
    <cellStyle name="Normal 13 19" xfId="8358"/>
    <cellStyle name="Normal 13 19 2" xfId="8359"/>
    <cellStyle name="Normal 13 19 2 2" xfId="8360"/>
    <cellStyle name="Normal 13 19 2 2 2" xfId="8361"/>
    <cellStyle name="Normal 13 19 2 3" xfId="8362"/>
    <cellStyle name="Normal 13 19 2 3 2" xfId="8363"/>
    <cellStyle name="Normal 13 19 2 4" xfId="8364"/>
    <cellStyle name="Normal 13 19 3" xfId="8365"/>
    <cellStyle name="Normal 13 19 3 2" xfId="8366"/>
    <cellStyle name="Normal 13 19 4" xfId="8367"/>
    <cellStyle name="Normal 13 19 4 2" xfId="8368"/>
    <cellStyle name="Normal 13 19 5" xfId="8369"/>
    <cellStyle name="Normal 13 2" xfId="8370"/>
    <cellStyle name="Normal 13 2 10" xfId="8371"/>
    <cellStyle name="Normal 13 2 10 2" xfId="8372"/>
    <cellStyle name="Normal 13 2 10 2 2" xfId="8373"/>
    <cellStyle name="Normal 13 2 10 2 2 2" xfId="8374"/>
    <cellStyle name="Normal 13 2 10 2 3" xfId="8375"/>
    <cellStyle name="Normal 13 2 10 2 3 2" xfId="8376"/>
    <cellStyle name="Normal 13 2 10 2 4" xfId="8377"/>
    <cellStyle name="Normal 13 2 10 3" xfId="8378"/>
    <cellStyle name="Normal 13 2 10 3 2" xfId="8379"/>
    <cellStyle name="Normal 13 2 10 4" xfId="8380"/>
    <cellStyle name="Normal 13 2 10 4 2" xfId="8381"/>
    <cellStyle name="Normal 13 2 10 5" xfId="8382"/>
    <cellStyle name="Normal 13 2 11" xfId="8383"/>
    <cellStyle name="Normal 13 2 11 2" xfId="8384"/>
    <cellStyle name="Normal 13 2 11 2 2" xfId="8385"/>
    <cellStyle name="Normal 13 2 11 2 2 2" xfId="8386"/>
    <cellStyle name="Normal 13 2 11 2 3" xfId="8387"/>
    <cellStyle name="Normal 13 2 11 2 3 2" xfId="8388"/>
    <cellStyle name="Normal 13 2 11 2 4" xfId="8389"/>
    <cellStyle name="Normal 13 2 11 3" xfId="8390"/>
    <cellStyle name="Normal 13 2 11 3 2" xfId="8391"/>
    <cellStyle name="Normal 13 2 11 4" xfId="8392"/>
    <cellStyle name="Normal 13 2 11 4 2" xfId="8393"/>
    <cellStyle name="Normal 13 2 11 5" xfId="8394"/>
    <cellStyle name="Normal 13 2 12" xfId="8395"/>
    <cellStyle name="Normal 13 2 12 2" xfId="8396"/>
    <cellStyle name="Normal 13 2 12 2 2" xfId="8397"/>
    <cellStyle name="Normal 13 2 12 2 2 2" xfId="8398"/>
    <cellStyle name="Normal 13 2 12 2 3" xfId="8399"/>
    <cellStyle name="Normal 13 2 12 2 3 2" xfId="8400"/>
    <cellStyle name="Normal 13 2 12 2 4" xfId="8401"/>
    <cellStyle name="Normal 13 2 12 3" xfId="8402"/>
    <cellStyle name="Normal 13 2 12 3 2" xfId="8403"/>
    <cellStyle name="Normal 13 2 12 4" xfId="8404"/>
    <cellStyle name="Normal 13 2 12 4 2" xfId="8405"/>
    <cellStyle name="Normal 13 2 12 5" xfId="8406"/>
    <cellStyle name="Normal 13 2 13" xfId="8407"/>
    <cellStyle name="Normal 13 2 13 2" xfId="8408"/>
    <cellStyle name="Normal 13 2 13 2 2" xfId="8409"/>
    <cellStyle name="Normal 13 2 13 2 2 2" xfId="8410"/>
    <cellStyle name="Normal 13 2 13 2 3" xfId="8411"/>
    <cellStyle name="Normal 13 2 13 2 3 2" xfId="8412"/>
    <cellStyle name="Normal 13 2 13 2 4" xfId="8413"/>
    <cellStyle name="Normal 13 2 13 3" xfId="8414"/>
    <cellStyle name="Normal 13 2 13 3 2" xfId="8415"/>
    <cellStyle name="Normal 13 2 13 4" xfId="8416"/>
    <cellStyle name="Normal 13 2 13 4 2" xfId="8417"/>
    <cellStyle name="Normal 13 2 13 5" xfId="8418"/>
    <cellStyle name="Normal 13 2 14" xfId="8419"/>
    <cellStyle name="Normal 13 2 14 2" xfId="8420"/>
    <cellStyle name="Normal 13 2 14 2 2" xfId="8421"/>
    <cellStyle name="Normal 13 2 14 2 2 2" xfId="8422"/>
    <cellStyle name="Normal 13 2 14 2 3" xfId="8423"/>
    <cellStyle name="Normal 13 2 14 2 3 2" xfId="8424"/>
    <cellStyle name="Normal 13 2 14 2 4" xfId="8425"/>
    <cellStyle name="Normal 13 2 14 3" xfId="8426"/>
    <cellStyle name="Normal 13 2 14 3 2" xfId="8427"/>
    <cellStyle name="Normal 13 2 14 4" xfId="8428"/>
    <cellStyle name="Normal 13 2 14 4 2" xfId="8429"/>
    <cellStyle name="Normal 13 2 14 5" xfId="8430"/>
    <cellStyle name="Normal 13 2 15" xfId="8431"/>
    <cellStyle name="Normal 13 2 15 2" xfId="8432"/>
    <cellStyle name="Normal 13 2 15 2 2" xfId="8433"/>
    <cellStyle name="Normal 13 2 15 2 2 2" xfId="8434"/>
    <cellStyle name="Normal 13 2 15 2 3" xfId="8435"/>
    <cellStyle name="Normal 13 2 15 2 3 2" xfId="8436"/>
    <cellStyle name="Normal 13 2 15 2 4" xfId="8437"/>
    <cellStyle name="Normal 13 2 15 3" xfId="8438"/>
    <cellStyle name="Normal 13 2 15 3 2" xfId="8439"/>
    <cellStyle name="Normal 13 2 15 4" xfId="8440"/>
    <cellStyle name="Normal 13 2 15 4 2" xfId="8441"/>
    <cellStyle name="Normal 13 2 15 5" xfId="8442"/>
    <cellStyle name="Normal 13 2 16" xfId="8443"/>
    <cellStyle name="Normal 13 2 16 2" xfId="8444"/>
    <cellStyle name="Normal 13 2 16 2 2" xfId="8445"/>
    <cellStyle name="Normal 13 2 16 2 2 2" xfId="8446"/>
    <cellStyle name="Normal 13 2 16 2 3" xfId="8447"/>
    <cellStyle name="Normal 13 2 16 2 3 2" xfId="8448"/>
    <cellStyle name="Normal 13 2 16 2 4" xfId="8449"/>
    <cellStyle name="Normal 13 2 16 3" xfId="8450"/>
    <cellStyle name="Normal 13 2 16 3 2" xfId="8451"/>
    <cellStyle name="Normal 13 2 16 4" xfId="8452"/>
    <cellStyle name="Normal 13 2 16 4 2" xfId="8453"/>
    <cellStyle name="Normal 13 2 16 5" xfId="8454"/>
    <cellStyle name="Normal 13 2 17" xfId="8455"/>
    <cellStyle name="Normal 13 2 17 2" xfId="8456"/>
    <cellStyle name="Normal 13 2 17 2 2" xfId="8457"/>
    <cellStyle name="Normal 13 2 17 2 2 2" xfId="8458"/>
    <cellStyle name="Normal 13 2 17 2 3" xfId="8459"/>
    <cellStyle name="Normal 13 2 17 2 3 2" xfId="8460"/>
    <cellStyle name="Normal 13 2 17 2 4" xfId="8461"/>
    <cellStyle name="Normal 13 2 17 3" xfId="8462"/>
    <cellStyle name="Normal 13 2 17 3 2" xfId="8463"/>
    <cellStyle name="Normal 13 2 17 4" xfId="8464"/>
    <cellStyle name="Normal 13 2 17 4 2" xfId="8465"/>
    <cellStyle name="Normal 13 2 17 5" xfId="8466"/>
    <cellStyle name="Normal 13 2 18" xfId="8467"/>
    <cellStyle name="Normal 13 2 18 2" xfId="8468"/>
    <cellStyle name="Normal 13 2 18 2 2" xfId="8469"/>
    <cellStyle name="Normal 13 2 18 2 2 2" xfId="8470"/>
    <cellStyle name="Normal 13 2 18 2 3" xfId="8471"/>
    <cellStyle name="Normal 13 2 18 2 3 2" xfId="8472"/>
    <cellStyle name="Normal 13 2 18 2 4" xfId="8473"/>
    <cellStyle name="Normal 13 2 18 3" xfId="8474"/>
    <cellStyle name="Normal 13 2 18 3 2" xfId="8475"/>
    <cellStyle name="Normal 13 2 18 4" xfId="8476"/>
    <cellStyle name="Normal 13 2 18 4 2" xfId="8477"/>
    <cellStyle name="Normal 13 2 18 5" xfId="8478"/>
    <cellStyle name="Normal 13 2 19" xfId="8479"/>
    <cellStyle name="Normal 13 2 19 2" xfId="8480"/>
    <cellStyle name="Normal 13 2 19 2 2" xfId="8481"/>
    <cellStyle name="Normal 13 2 19 3" xfId="8482"/>
    <cellStyle name="Normal 13 2 19 3 2" xfId="8483"/>
    <cellStyle name="Normal 13 2 19 4" xfId="8484"/>
    <cellStyle name="Normal 13 2 2" xfId="8485"/>
    <cellStyle name="Normal 13 2 2 10" xfId="8486"/>
    <cellStyle name="Normal 13 2 2 10 2" xfId="8487"/>
    <cellStyle name="Normal 13 2 2 10 2 2" xfId="8488"/>
    <cellStyle name="Normal 13 2 2 10 2 2 2" xfId="8489"/>
    <cellStyle name="Normal 13 2 2 10 2 3" xfId="8490"/>
    <cellStyle name="Normal 13 2 2 10 2 3 2" xfId="8491"/>
    <cellStyle name="Normal 13 2 2 10 2 4" xfId="8492"/>
    <cellStyle name="Normal 13 2 2 10 3" xfId="8493"/>
    <cellStyle name="Normal 13 2 2 10 3 2" xfId="8494"/>
    <cellStyle name="Normal 13 2 2 10 4" xfId="8495"/>
    <cellStyle name="Normal 13 2 2 10 4 2" xfId="8496"/>
    <cellStyle name="Normal 13 2 2 10 5" xfId="8497"/>
    <cellStyle name="Normal 13 2 2 11" xfId="8498"/>
    <cellStyle name="Normal 13 2 2 11 2" xfId="8499"/>
    <cellStyle name="Normal 13 2 2 11 2 2" xfId="8500"/>
    <cellStyle name="Normal 13 2 2 11 2 2 2" xfId="8501"/>
    <cellStyle name="Normal 13 2 2 11 2 3" xfId="8502"/>
    <cellStyle name="Normal 13 2 2 11 2 3 2" xfId="8503"/>
    <cellStyle name="Normal 13 2 2 11 2 4" xfId="8504"/>
    <cellStyle name="Normal 13 2 2 11 3" xfId="8505"/>
    <cellStyle name="Normal 13 2 2 11 3 2" xfId="8506"/>
    <cellStyle name="Normal 13 2 2 11 4" xfId="8507"/>
    <cellStyle name="Normal 13 2 2 11 4 2" xfId="8508"/>
    <cellStyle name="Normal 13 2 2 11 5" xfId="8509"/>
    <cellStyle name="Normal 13 2 2 12" xfId="8510"/>
    <cellStyle name="Normal 13 2 2 12 2" xfId="8511"/>
    <cellStyle name="Normal 13 2 2 12 2 2" xfId="8512"/>
    <cellStyle name="Normal 13 2 2 12 2 2 2" xfId="8513"/>
    <cellStyle name="Normal 13 2 2 12 2 3" xfId="8514"/>
    <cellStyle name="Normal 13 2 2 12 2 3 2" xfId="8515"/>
    <cellStyle name="Normal 13 2 2 12 2 4" xfId="8516"/>
    <cellStyle name="Normal 13 2 2 12 3" xfId="8517"/>
    <cellStyle name="Normal 13 2 2 12 3 2" xfId="8518"/>
    <cellStyle name="Normal 13 2 2 12 4" xfId="8519"/>
    <cellStyle name="Normal 13 2 2 12 4 2" xfId="8520"/>
    <cellStyle name="Normal 13 2 2 12 5" xfId="8521"/>
    <cellStyle name="Normal 13 2 2 13" xfId="8522"/>
    <cellStyle name="Normal 13 2 2 13 2" xfId="8523"/>
    <cellStyle name="Normal 13 2 2 13 2 2" xfId="8524"/>
    <cellStyle name="Normal 13 2 2 13 2 2 2" xfId="8525"/>
    <cellStyle name="Normal 13 2 2 13 2 3" xfId="8526"/>
    <cellStyle name="Normal 13 2 2 13 2 3 2" xfId="8527"/>
    <cellStyle name="Normal 13 2 2 13 2 4" xfId="8528"/>
    <cellStyle name="Normal 13 2 2 13 3" xfId="8529"/>
    <cellStyle name="Normal 13 2 2 13 3 2" xfId="8530"/>
    <cellStyle name="Normal 13 2 2 13 4" xfId="8531"/>
    <cellStyle name="Normal 13 2 2 13 4 2" xfId="8532"/>
    <cellStyle name="Normal 13 2 2 13 5" xfId="8533"/>
    <cellStyle name="Normal 13 2 2 14" xfId="8534"/>
    <cellStyle name="Normal 13 2 2 14 2" xfId="8535"/>
    <cellStyle name="Normal 13 2 2 14 2 2" xfId="8536"/>
    <cellStyle name="Normal 13 2 2 14 2 2 2" xfId="8537"/>
    <cellStyle name="Normal 13 2 2 14 2 3" xfId="8538"/>
    <cellStyle name="Normal 13 2 2 14 2 3 2" xfId="8539"/>
    <cellStyle name="Normal 13 2 2 14 2 4" xfId="8540"/>
    <cellStyle name="Normal 13 2 2 14 3" xfId="8541"/>
    <cellStyle name="Normal 13 2 2 14 3 2" xfId="8542"/>
    <cellStyle name="Normal 13 2 2 14 4" xfId="8543"/>
    <cellStyle name="Normal 13 2 2 14 4 2" xfId="8544"/>
    <cellStyle name="Normal 13 2 2 14 5" xfId="8545"/>
    <cellStyle name="Normal 13 2 2 15" xfId="8546"/>
    <cellStyle name="Normal 13 2 2 15 2" xfId="8547"/>
    <cellStyle name="Normal 13 2 2 15 2 2" xfId="8548"/>
    <cellStyle name="Normal 13 2 2 15 2 2 2" xfId="8549"/>
    <cellStyle name="Normal 13 2 2 15 2 3" xfId="8550"/>
    <cellStyle name="Normal 13 2 2 15 2 3 2" xfId="8551"/>
    <cellStyle name="Normal 13 2 2 15 2 4" xfId="8552"/>
    <cellStyle name="Normal 13 2 2 15 3" xfId="8553"/>
    <cellStyle name="Normal 13 2 2 15 3 2" xfId="8554"/>
    <cellStyle name="Normal 13 2 2 15 4" xfId="8555"/>
    <cellStyle name="Normal 13 2 2 15 4 2" xfId="8556"/>
    <cellStyle name="Normal 13 2 2 15 5" xfId="8557"/>
    <cellStyle name="Normal 13 2 2 16" xfId="8558"/>
    <cellStyle name="Normal 13 2 2 16 2" xfId="8559"/>
    <cellStyle name="Normal 13 2 2 16 2 2" xfId="8560"/>
    <cellStyle name="Normal 13 2 2 16 2 2 2" xfId="8561"/>
    <cellStyle name="Normal 13 2 2 16 2 3" xfId="8562"/>
    <cellStyle name="Normal 13 2 2 16 2 3 2" xfId="8563"/>
    <cellStyle name="Normal 13 2 2 16 2 4" xfId="8564"/>
    <cellStyle name="Normal 13 2 2 16 3" xfId="8565"/>
    <cellStyle name="Normal 13 2 2 16 3 2" xfId="8566"/>
    <cellStyle name="Normal 13 2 2 16 4" xfId="8567"/>
    <cellStyle name="Normal 13 2 2 16 4 2" xfId="8568"/>
    <cellStyle name="Normal 13 2 2 16 5" xfId="8569"/>
    <cellStyle name="Normal 13 2 2 17" xfId="8570"/>
    <cellStyle name="Normal 13 2 2 17 2" xfId="8571"/>
    <cellStyle name="Normal 13 2 2 17 2 2" xfId="8572"/>
    <cellStyle name="Normal 13 2 2 17 2 2 2" xfId="8573"/>
    <cellStyle name="Normal 13 2 2 17 2 3" xfId="8574"/>
    <cellStyle name="Normal 13 2 2 17 2 3 2" xfId="8575"/>
    <cellStyle name="Normal 13 2 2 17 2 4" xfId="8576"/>
    <cellStyle name="Normal 13 2 2 17 3" xfId="8577"/>
    <cellStyle name="Normal 13 2 2 17 3 2" xfId="8578"/>
    <cellStyle name="Normal 13 2 2 17 4" xfId="8579"/>
    <cellStyle name="Normal 13 2 2 17 4 2" xfId="8580"/>
    <cellStyle name="Normal 13 2 2 17 5" xfId="8581"/>
    <cellStyle name="Normal 13 2 2 18" xfId="8582"/>
    <cellStyle name="Normal 13 2 2 18 2" xfId="8583"/>
    <cellStyle name="Normal 13 2 2 18 2 2" xfId="8584"/>
    <cellStyle name="Normal 13 2 2 18 3" xfId="8585"/>
    <cellStyle name="Normal 13 2 2 18 3 2" xfId="8586"/>
    <cellStyle name="Normal 13 2 2 18 4" xfId="8587"/>
    <cellStyle name="Normal 13 2 2 19" xfId="8588"/>
    <cellStyle name="Normal 13 2 2 19 2" xfId="8589"/>
    <cellStyle name="Normal 13 2 2 2" xfId="8590"/>
    <cellStyle name="Normal 13 2 2 2 2" xfId="8591"/>
    <cellStyle name="Normal 13 2 2 2 2 2" xfId="8592"/>
    <cellStyle name="Normal 13 2 2 2 2 2 2" xfId="8593"/>
    <cellStyle name="Normal 13 2 2 2 2 3" xfId="8594"/>
    <cellStyle name="Normal 13 2 2 2 2 3 2" xfId="8595"/>
    <cellStyle name="Normal 13 2 2 2 2 4" xfId="8596"/>
    <cellStyle name="Normal 13 2 2 2 3" xfId="8597"/>
    <cellStyle name="Normal 13 2 2 2 3 2" xfId="8598"/>
    <cellStyle name="Normal 13 2 2 2 4" xfId="8599"/>
    <cellStyle name="Normal 13 2 2 2 4 2" xfId="8600"/>
    <cellStyle name="Normal 13 2 2 2 5" xfId="8601"/>
    <cellStyle name="Normal 13 2 2 20" xfId="8602"/>
    <cellStyle name="Normal 13 2 2 20 2" xfId="8603"/>
    <cellStyle name="Normal 13 2 2 21" xfId="8604"/>
    <cellStyle name="Normal 13 2 2 21 2" xfId="8605"/>
    <cellStyle name="Normal 13 2 2 22" xfId="8606"/>
    <cellStyle name="Normal 13 2 2 3" xfId="8607"/>
    <cellStyle name="Normal 13 2 2 3 2" xfId="8608"/>
    <cellStyle name="Normal 13 2 2 3 2 2" xfId="8609"/>
    <cellStyle name="Normal 13 2 2 3 2 2 2" xfId="8610"/>
    <cellStyle name="Normal 13 2 2 3 2 3" xfId="8611"/>
    <cellStyle name="Normal 13 2 2 3 2 3 2" xfId="8612"/>
    <cellStyle name="Normal 13 2 2 3 2 4" xfId="8613"/>
    <cellStyle name="Normal 13 2 2 3 3" xfId="8614"/>
    <cellStyle name="Normal 13 2 2 3 3 2" xfId="8615"/>
    <cellStyle name="Normal 13 2 2 3 4" xfId="8616"/>
    <cellStyle name="Normal 13 2 2 3 4 2" xfId="8617"/>
    <cellStyle name="Normal 13 2 2 3 5" xfId="8618"/>
    <cellStyle name="Normal 13 2 2 4" xfId="8619"/>
    <cellStyle name="Normal 13 2 2 4 2" xfId="8620"/>
    <cellStyle name="Normal 13 2 2 4 2 2" xfId="8621"/>
    <cellStyle name="Normal 13 2 2 4 2 2 2" xfId="8622"/>
    <cellStyle name="Normal 13 2 2 4 2 3" xfId="8623"/>
    <cellStyle name="Normal 13 2 2 4 2 3 2" xfId="8624"/>
    <cellStyle name="Normal 13 2 2 4 2 4" xfId="8625"/>
    <cellStyle name="Normal 13 2 2 4 3" xfId="8626"/>
    <cellStyle name="Normal 13 2 2 4 3 2" xfId="8627"/>
    <cellStyle name="Normal 13 2 2 4 4" xfId="8628"/>
    <cellStyle name="Normal 13 2 2 4 4 2" xfId="8629"/>
    <cellStyle name="Normal 13 2 2 4 5" xfId="8630"/>
    <cellStyle name="Normal 13 2 2 5" xfId="8631"/>
    <cellStyle name="Normal 13 2 2 5 2" xfId="8632"/>
    <cellStyle name="Normal 13 2 2 5 2 2" xfId="8633"/>
    <cellStyle name="Normal 13 2 2 5 2 2 2" xfId="8634"/>
    <cellStyle name="Normal 13 2 2 5 2 3" xfId="8635"/>
    <cellStyle name="Normal 13 2 2 5 2 3 2" xfId="8636"/>
    <cellStyle name="Normal 13 2 2 5 2 4" xfId="8637"/>
    <cellStyle name="Normal 13 2 2 5 3" xfId="8638"/>
    <cellStyle name="Normal 13 2 2 5 3 2" xfId="8639"/>
    <cellStyle name="Normal 13 2 2 5 4" xfId="8640"/>
    <cellStyle name="Normal 13 2 2 5 4 2" xfId="8641"/>
    <cellStyle name="Normal 13 2 2 5 5" xfId="8642"/>
    <cellStyle name="Normal 13 2 2 6" xfId="8643"/>
    <cellStyle name="Normal 13 2 2 6 2" xfId="8644"/>
    <cellStyle name="Normal 13 2 2 6 2 2" xfId="8645"/>
    <cellStyle name="Normal 13 2 2 6 2 2 2" xfId="8646"/>
    <cellStyle name="Normal 13 2 2 6 2 3" xfId="8647"/>
    <cellStyle name="Normal 13 2 2 6 2 3 2" xfId="8648"/>
    <cellStyle name="Normal 13 2 2 6 2 4" xfId="8649"/>
    <cellStyle name="Normal 13 2 2 6 3" xfId="8650"/>
    <cellStyle name="Normal 13 2 2 6 3 2" xfId="8651"/>
    <cellStyle name="Normal 13 2 2 6 4" xfId="8652"/>
    <cellStyle name="Normal 13 2 2 6 4 2" xfId="8653"/>
    <cellStyle name="Normal 13 2 2 6 5" xfId="8654"/>
    <cellStyle name="Normal 13 2 2 7" xfId="8655"/>
    <cellStyle name="Normal 13 2 2 7 2" xfId="8656"/>
    <cellStyle name="Normal 13 2 2 7 2 2" xfId="8657"/>
    <cellStyle name="Normal 13 2 2 7 2 2 2" xfId="8658"/>
    <cellStyle name="Normal 13 2 2 7 2 3" xfId="8659"/>
    <cellStyle name="Normal 13 2 2 7 2 3 2" xfId="8660"/>
    <cellStyle name="Normal 13 2 2 7 2 4" xfId="8661"/>
    <cellStyle name="Normal 13 2 2 7 3" xfId="8662"/>
    <cellStyle name="Normal 13 2 2 7 3 2" xfId="8663"/>
    <cellStyle name="Normal 13 2 2 7 4" xfId="8664"/>
    <cellStyle name="Normal 13 2 2 7 4 2" xfId="8665"/>
    <cellStyle name="Normal 13 2 2 7 5" xfId="8666"/>
    <cellStyle name="Normal 13 2 2 8" xfId="8667"/>
    <cellStyle name="Normal 13 2 2 8 2" xfId="8668"/>
    <cellStyle name="Normal 13 2 2 8 2 2" xfId="8669"/>
    <cellStyle name="Normal 13 2 2 8 2 2 2" xfId="8670"/>
    <cellStyle name="Normal 13 2 2 8 2 3" xfId="8671"/>
    <cellStyle name="Normal 13 2 2 8 2 3 2" xfId="8672"/>
    <cellStyle name="Normal 13 2 2 8 2 4" xfId="8673"/>
    <cellStyle name="Normal 13 2 2 8 3" xfId="8674"/>
    <cellStyle name="Normal 13 2 2 8 3 2" xfId="8675"/>
    <cellStyle name="Normal 13 2 2 8 4" xfId="8676"/>
    <cellStyle name="Normal 13 2 2 8 4 2" xfId="8677"/>
    <cellStyle name="Normal 13 2 2 8 5" xfId="8678"/>
    <cellStyle name="Normal 13 2 2 9" xfId="8679"/>
    <cellStyle name="Normal 13 2 2 9 2" xfId="8680"/>
    <cellStyle name="Normal 13 2 2 9 2 2" xfId="8681"/>
    <cellStyle name="Normal 13 2 2 9 2 2 2" xfId="8682"/>
    <cellStyle name="Normal 13 2 2 9 2 3" xfId="8683"/>
    <cellStyle name="Normal 13 2 2 9 2 3 2" xfId="8684"/>
    <cellStyle name="Normal 13 2 2 9 2 4" xfId="8685"/>
    <cellStyle name="Normal 13 2 2 9 3" xfId="8686"/>
    <cellStyle name="Normal 13 2 2 9 3 2" xfId="8687"/>
    <cellStyle name="Normal 13 2 2 9 4" xfId="8688"/>
    <cellStyle name="Normal 13 2 2 9 4 2" xfId="8689"/>
    <cellStyle name="Normal 13 2 2 9 5" xfId="8690"/>
    <cellStyle name="Normal 13 2 20" xfId="8691"/>
    <cellStyle name="Normal 13 2 20 2" xfId="8692"/>
    <cellStyle name="Normal 13 2 21" xfId="8693"/>
    <cellStyle name="Normal 13 2 21 2" xfId="8694"/>
    <cellStyle name="Normal 13 2 22" xfId="8695"/>
    <cellStyle name="Normal 13 2 22 2" xfId="8696"/>
    <cellStyle name="Normal 13 2 23" xfId="8697"/>
    <cellStyle name="Normal 13 2 3" xfId="8698"/>
    <cellStyle name="Normal 13 2 3 2" xfId="8699"/>
    <cellStyle name="Normal 13 2 3 2 2" xfId="8700"/>
    <cellStyle name="Normal 13 2 3 2 2 2" xfId="8701"/>
    <cellStyle name="Normal 13 2 3 2 3" xfId="8702"/>
    <cellStyle name="Normal 13 2 3 2 3 2" xfId="8703"/>
    <cellStyle name="Normal 13 2 3 2 4" xfId="8704"/>
    <cellStyle name="Normal 13 2 3 3" xfId="8705"/>
    <cellStyle name="Normal 13 2 3 3 2" xfId="8706"/>
    <cellStyle name="Normal 13 2 3 4" xfId="8707"/>
    <cellStyle name="Normal 13 2 3 4 2" xfId="8708"/>
    <cellStyle name="Normal 13 2 3 5" xfId="8709"/>
    <cellStyle name="Normal 13 2 4" xfId="8710"/>
    <cellStyle name="Normal 13 2 4 2" xfId="8711"/>
    <cellStyle name="Normal 13 2 4 2 2" xfId="8712"/>
    <cellStyle name="Normal 13 2 4 2 2 2" xfId="8713"/>
    <cellStyle name="Normal 13 2 4 2 3" xfId="8714"/>
    <cellStyle name="Normal 13 2 4 2 3 2" xfId="8715"/>
    <cellStyle name="Normal 13 2 4 2 4" xfId="8716"/>
    <cellStyle name="Normal 13 2 4 3" xfId="8717"/>
    <cellStyle name="Normal 13 2 4 3 2" xfId="8718"/>
    <cellStyle name="Normal 13 2 4 4" xfId="8719"/>
    <cellStyle name="Normal 13 2 4 4 2" xfId="8720"/>
    <cellStyle name="Normal 13 2 4 5" xfId="8721"/>
    <cellStyle name="Normal 13 2 5" xfId="8722"/>
    <cellStyle name="Normal 13 2 5 2" xfId="8723"/>
    <cellStyle name="Normal 13 2 5 2 2" xfId="8724"/>
    <cellStyle name="Normal 13 2 5 2 2 2" xfId="8725"/>
    <cellStyle name="Normal 13 2 5 2 3" xfId="8726"/>
    <cellStyle name="Normal 13 2 5 2 3 2" xfId="8727"/>
    <cellStyle name="Normal 13 2 5 2 4" xfId="8728"/>
    <cellStyle name="Normal 13 2 5 3" xfId="8729"/>
    <cellStyle name="Normal 13 2 5 3 2" xfId="8730"/>
    <cellStyle name="Normal 13 2 5 4" xfId="8731"/>
    <cellStyle name="Normal 13 2 5 4 2" xfId="8732"/>
    <cellStyle name="Normal 13 2 5 5" xfId="8733"/>
    <cellStyle name="Normal 13 2 6" xfId="8734"/>
    <cellStyle name="Normal 13 2 6 2" xfId="8735"/>
    <cellStyle name="Normal 13 2 6 2 2" xfId="8736"/>
    <cellStyle name="Normal 13 2 6 2 2 2" xfId="8737"/>
    <cellStyle name="Normal 13 2 6 2 3" xfId="8738"/>
    <cellStyle name="Normal 13 2 6 2 3 2" xfId="8739"/>
    <cellStyle name="Normal 13 2 6 2 4" xfId="8740"/>
    <cellStyle name="Normal 13 2 6 3" xfId="8741"/>
    <cellStyle name="Normal 13 2 6 3 2" xfId="8742"/>
    <cellStyle name="Normal 13 2 6 4" xfId="8743"/>
    <cellStyle name="Normal 13 2 6 4 2" xfId="8744"/>
    <cellStyle name="Normal 13 2 6 5" xfId="8745"/>
    <cellStyle name="Normal 13 2 7" xfId="8746"/>
    <cellStyle name="Normal 13 2 7 2" xfId="8747"/>
    <cellStyle name="Normal 13 2 7 2 2" xfId="8748"/>
    <cellStyle name="Normal 13 2 7 2 2 2" xfId="8749"/>
    <cellStyle name="Normal 13 2 7 2 3" xfId="8750"/>
    <cellStyle name="Normal 13 2 7 2 3 2" xfId="8751"/>
    <cellStyle name="Normal 13 2 7 2 4" xfId="8752"/>
    <cellStyle name="Normal 13 2 7 3" xfId="8753"/>
    <cellStyle name="Normal 13 2 7 3 2" xfId="8754"/>
    <cellStyle name="Normal 13 2 7 4" xfId="8755"/>
    <cellStyle name="Normal 13 2 7 4 2" xfId="8756"/>
    <cellStyle name="Normal 13 2 7 5" xfId="8757"/>
    <cellStyle name="Normal 13 2 8" xfId="8758"/>
    <cellStyle name="Normal 13 2 8 2" xfId="8759"/>
    <cellStyle name="Normal 13 2 8 2 2" xfId="8760"/>
    <cellStyle name="Normal 13 2 8 2 2 2" xfId="8761"/>
    <cellStyle name="Normal 13 2 8 2 3" xfId="8762"/>
    <cellStyle name="Normal 13 2 8 2 3 2" xfId="8763"/>
    <cellStyle name="Normal 13 2 8 2 4" xfId="8764"/>
    <cellStyle name="Normal 13 2 8 3" xfId="8765"/>
    <cellStyle name="Normal 13 2 8 3 2" xfId="8766"/>
    <cellStyle name="Normal 13 2 8 4" xfId="8767"/>
    <cellStyle name="Normal 13 2 8 4 2" xfId="8768"/>
    <cellStyle name="Normal 13 2 8 5" xfId="8769"/>
    <cellStyle name="Normal 13 2 9" xfId="8770"/>
    <cellStyle name="Normal 13 2 9 2" xfId="8771"/>
    <cellStyle name="Normal 13 2 9 2 2" xfId="8772"/>
    <cellStyle name="Normal 13 2 9 2 2 2" xfId="8773"/>
    <cellStyle name="Normal 13 2 9 2 3" xfId="8774"/>
    <cellStyle name="Normal 13 2 9 2 3 2" xfId="8775"/>
    <cellStyle name="Normal 13 2 9 2 4" xfId="8776"/>
    <cellStyle name="Normal 13 2 9 3" xfId="8777"/>
    <cellStyle name="Normal 13 2 9 3 2" xfId="8778"/>
    <cellStyle name="Normal 13 2 9 4" xfId="8779"/>
    <cellStyle name="Normal 13 2 9 4 2" xfId="8780"/>
    <cellStyle name="Normal 13 2 9 5" xfId="8781"/>
    <cellStyle name="Normal 13 20" xfId="8782"/>
    <cellStyle name="Normal 13 20 2" xfId="8783"/>
    <cellStyle name="Normal 13 20 2 2" xfId="8784"/>
    <cellStyle name="Normal 13 20 2 2 2" xfId="8785"/>
    <cellStyle name="Normal 13 20 2 3" xfId="8786"/>
    <cellStyle name="Normal 13 20 2 3 2" xfId="8787"/>
    <cellStyle name="Normal 13 20 2 4" xfId="8788"/>
    <cellStyle name="Normal 13 20 3" xfId="8789"/>
    <cellStyle name="Normal 13 20 3 2" xfId="8790"/>
    <cellStyle name="Normal 13 20 4" xfId="8791"/>
    <cellStyle name="Normal 13 20 4 2" xfId="8792"/>
    <cellStyle name="Normal 13 20 5" xfId="8793"/>
    <cellStyle name="Normal 13 21" xfId="8794"/>
    <cellStyle name="Normal 13 22" xfId="8795"/>
    <cellStyle name="Normal 13 3" xfId="8796"/>
    <cellStyle name="Normal 13 3 10" xfId="8797"/>
    <cellStyle name="Normal 13 3 10 2" xfId="8798"/>
    <cellStyle name="Normal 13 3 10 2 2" xfId="8799"/>
    <cellStyle name="Normal 13 3 10 2 2 2" xfId="8800"/>
    <cellStyle name="Normal 13 3 10 2 3" xfId="8801"/>
    <cellStyle name="Normal 13 3 10 2 3 2" xfId="8802"/>
    <cellStyle name="Normal 13 3 10 2 4" xfId="8803"/>
    <cellStyle name="Normal 13 3 10 3" xfId="8804"/>
    <cellStyle name="Normal 13 3 10 3 2" xfId="8805"/>
    <cellStyle name="Normal 13 3 10 4" xfId="8806"/>
    <cellStyle name="Normal 13 3 10 4 2" xfId="8807"/>
    <cellStyle name="Normal 13 3 10 5" xfId="8808"/>
    <cellStyle name="Normal 13 3 11" xfId="8809"/>
    <cellStyle name="Normal 13 3 11 2" xfId="8810"/>
    <cellStyle name="Normal 13 3 11 2 2" xfId="8811"/>
    <cellStyle name="Normal 13 3 11 2 2 2" xfId="8812"/>
    <cellStyle name="Normal 13 3 11 2 3" xfId="8813"/>
    <cellStyle name="Normal 13 3 11 2 3 2" xfId="8814"/>
    <cellStyle name="Normal 13 3 11 2 4" xfId="8815"/>
    <cellStyle name="Normal 13 3 11 3" xfId="8816"/>
    <cellStyle name="Normal 13 3 11 3 2" xfId="8817"/>
    <cellStyle name="Normal 13 3 11 4" xfId="8818"/>
    <cellStyle name="Normal 13 3 11 4 2" xfId="8819"/>
    <cellStyle name="Normal 13 3 11 5" xfId="8820"/>
    <cellStyle name="Normal 13 3 12" xfId="8821"/>
    <cellStyle name="Normal 13 3 12 2" xfId="8822"/>
    <cellStyle name="Normal 13 3 12 2 2" xfId="8823"/>
    <cellStyle name="Normal 13 3 12 2 2 2" xfId="8824"/>
    <cellStyle name="Normal 13 3 12 2 3" xfId="8825"/>
    <cellStyle name="Normal 13 3 12 2 3 2" xfId="8826"/>
    <cellStyle name="Normal 13 3 12 2 4" xfId="8827"/>
    <cellStyle name="Normal 13 3 12 3" xfId="8828"/>
    <cellStyle name="Normal 13 3 12 3 2" xfId="8829"/>
    <cellStyle name="Normal 13 3 12 4" xfId="8830"/>
    <cellStyle name="Normal 13 3 12 4 2" xfId="8831"/>
    <cellStyle name="Normal 13 3 12 5" xfId="8832"/>
    <cellStyle name="Normal 13 3 13" xfId="8833"/>
    <cellStyle name="Normal 13 3 13 2" xfId="8834"/>
    <cellStyle name="Normal 13 3 13 2 2" xfId="8835"/>
    <cellStyle name="Normal 13 3 13 2 2 2" xfId="8836"/>
    <cellStyle name="Normal 13 3 13 2 3" xfId="8837"/>
    <cellStyle name="Normal 13 3 13 2 3 2" xfId="8838"/>
    <cellStyle name="Normal 13 3 13 2 4" xfId="8839"/>
    <cellStyle name="Normal 13 3 13 3" xfId="8840"/>
    <cellStyle name="Normal 13 3 13 3 2" xfId="8841"/>
    <cellStyle name="Normal 13 3 13 4" xfId="8842"/>
    <cellStyle name="Normal 13 3 13 4 2" xfId="8843"/>
    <cellStyle name="Normal 13 3 13 5" xfId="8844"/>
    <cellStyle name="Normal 13 3 14" xfId="8845"/>
    <cellStyle name="Normal 13 3 14 2" xfId="8846"/>
    <cellStyle name="Normal 13 3 14 2 2" xfId="8847"/>
    <cellStyle name="Normal 13 3 14 2 2 2" xfId="8848"/>
    <cellStyle name="Normal 13 3 14 2 3" xfId="8849"/>
    <cellStyle name="Normal 13 3 14 2 3 2" xfId="8850"/>
    <cellStyle name="Normal 13 3 14 2 4" xfId="8851"/>
    <cellStyle name="Normal 13 3 14 3" xfId="8852"/>
    <cellStyle name="Normal 13 3 14 3 2" xfId="8853"/>
    <cellStyle name="Normal 13 3 14 4" xfId="8854"/>
    <cellStyle name="Normal 13 3 14 4 2" xfId="8855"/>
    <cellStyle name="Normal 13 3 14 5" xfId="8856"/>
    <cellStyle name="Normal 13 3 15" xfId="8857"/>
    <cellStyle name="Normal 13 3 15 2" xfId="8858"/>
    <cellStyle name="Normal 13 3 15 2 2" xfId="8859"/>
    <cellStyle name="Normal 13 3 15 2 2 2" xfId="8860"/>
    <cellStyle name="Normal 13 3 15 2 3" xfId="8861"/>
    <cellStyle name="Normal 13 3 15 2 3 2" xfId="8862"/>
    <cellStyle name="Normal 13 3 15 2 4" xfId="8863"/>
    <cellStyle name="Normal 13 3 15 3" xfId="8864"/>
    <cellStyle name="Normal 13 3 15 3 2" xfId="8865"/>
    <cellStyle name="Normal 13 3 15 4" xfId="8866"/>
    <cellStyle name="Normal 13 3 15 4 2" xfId="8867"/>
    <cellStyle name="Normal 13 3 15 5" xfId="8868"/>
    <cellStyle name="Normal 13 3 16" xfId="8869"/>
    <cellStyle name="Normal 13 3 16 2" xfId="8870"/>
    <cellStyle name="Normal 13 3 16 2 2" xfId="8871"/>
    <cellStyle name="Normal 13 3 16 2 2 2" xfId="8872"/>
    <cellStyle name="Normal 13 3 16 2 3" xfId="8873"/>
    <cellStyle name="Normal 13 3 16 2 3 2" xfId="8874"/>
    <cellStyle name="Normal 13 3 16 2 4" xfId="8875"/>
    <cellStyle name="Normal 13 3 16 3" xfId="8876"/>
    <cellStyle name="Normal 13 3 16 3 2" xfId="8877"/>
    <cellStyle name="Normal 13 3 16 4" xfId="8878"/>
    <cellStyle name="Normal 13 3 16 4 2" xfId="8879"/>
    <cellStyle name="Normal 13 3 16 5" xfId="8880"/>
    <cellStyle name="Normal 13 3 17" xfId="8881"/>
    <cellStyle name="Normal 13 3 17 2" xfId="8882"/>
    <cellStyle name="Normal 13 3 17 2 2" xfId="8883"/>
    <cellStyle name="Normal 13 3 17 2 2 2" xfId="8884"/>
    <cellStyle name="Normal 13 3 17 2 3" xfId="8885"/>
    <cellStyle name="Normal 13 3 17 2 3 2" xfId="8886"/>
    <cellStyle name="Normal 13 3 17 2 4" xfId="8887"/>
    <cellStyle name="Normal 13 3 17 3" xfId="8888"/>
    <cellStyle name="Normal 13 3 17 3 2" xfId="8889"/>
    <cellStyle name="Normal 13 3 17 4" xfId="8890"/>
    <cellStyle name="Normal 13 3 17 4 2" xfId="8891"/>
    <cellStyle name="Normal 13 3 17 5" xfId="8892"/>
    <cellStyle name="Normal 13 3 18" xfId="8893"/>
    <cellStyle name="Normal 13 3 18 2" xfId="8894"/>
    <cellStyle name="Normal 13 3 18 2 2" xfId="8895"/>
    <cellStyle name="Normal 13 3 18 3" xfId="8896"/>
    <cellStyle name="Normal 13 3 18 3 2" xfId="8897"/>
    <cellStyle name="Normal 13 3 18 4" xfId="8898"/>
    <cellStyle name="Normal 13 3 19" xfId="8899"/>
    <cellStyle name="Normal 13 3 19 2" xfId="8900"/>
    <cellStyle name="Normal 13 3 2" xfId="8901"/>
    <cellStyle name="Normal 13 3 2 2" xfId="8902"/>
    <cellStyle name="Normal 13 3 2 2 2" xfId="8903"/>
    <cellStyle name="Normal 13 3 2 2 2 2" xfId="8904"/>
    <cellStyle name="Normal 13 3 2 2 3" xfId="8905"/>
    <cellStyle name="Normal 13 3 2 2 3 2" xfId="8906"/>
    <cellStyle name="Normal 13 3 2 2 4" xfId="8907"/>
    <cellStyle name="Normal 13 3 2 3" xfId="8908"/>
    <cellStyle name="Normal 13 3 2 3 2" xfId="8909"/>
    <cellStyle name="Normal 13 3 2 4" xfId="8910"/>
    <cellStyle name="Normal 13 3 2 4 2" xfId="8911"/>
    <cellStyle name="Normal 13 3 2 5" xfId="8912"/>
    <cellStyle name="Normal 13 3 20" xfId="8913"/>
    <cellStyle name="Normal 13 3 20 2" xfId="8914"/>
    <cellStyle name="Normal 13 3 21" xfId="8915"/>
    <cellStyle name="Normal 13 3 21 2" xfId="8916"/>
    <cellStyle name="Normal 13 3 22" xfId="8917"/>
    <cellStyle name="Normal 13 3 3" xfId="8918"/>
    <cellStyle name="Normal 13 3 3 2" xfId="8919"/>
    <cellStyle name="Normal 13 3 3 2 2" xfId="8920"/>
    <cellStyle name="Normal 13 3 3 2 2 2" xfId="8921"/>
    <cellStyle name="Normal 13 3 3 2 3" xfId="8922"/>
    <cellStyle name="Normal 13 3 3 2 3 2" xfId="8923"/>
    <cellStyle name="Normal 13 3 3 2 4" xfId="8924"/>
    <cellStyle name="Normal 13 3 3 3" xfId="8925"/>
    <cellStyle name="Normal 13 3 3 3 2" xfId="8926"/>
    <cellStyle name="Normal 13 3 3 4" xfId="8927"/>
    <cellStyle name="Normal 13 3 3 4 2" xfId="8928"/>
    <cellStyle name="Normal 13 3 3 5" xfId="8929"/>
    <cellStyle name="Normal 13 3 4" xfId="8930"/>
    <cellStyle name="Normal 13 3 4 2" xfId="8931"/>
    <cellStyle name="Normal 13 3 4 2 2" xfId="8932"/>
    <cellStyle name="Normal 13 3 4 2 2 2" xfId="8933"/>
    <cellStyle name="Normal 13 3 4 2 3" xfId="8934"/>
    <cellStyle name="Normal 13 3 4 2 3 2" xfId="8935"/>
    <cellStyle name="Normal 13 3 4 2 4" xfId="8936"/>
    <cellStyle name="Normal 13 3 4 3" xfId="8937"/>
    <cellStyle name="Normal 13 3 4 3 2" xfId="8938"/>
    <cellStyle name="Normal 13 3 4 4" xfId="8939"/>
    <cellStyle name="Normal 13 3 4 4 2" xfId="8940"/>
    <cellStyle name="Normal 13 3 4 5" xfId="8941"/>
    <cellStyle name="Normal 13 3 5" xfId="8942"/>
    <cellStyle name="Normal 13 3 5 2" xfId="8943"/>
    <cellStyle name="Normal 13 3 5 2 2" xfId="8944"/>
    <cellStyle name="Normal 13 3 5 2 2 2" xfId="8945"/>
    <cellStyle name="Normal 13 3 5 2 3" xfId="8946"/>
    <cellStyle name="Normal 13 3 5 2 3 2" xfId="8947"/>
    <cellStyle name="Normal 13 3 5 2 4" xfId="8948"/>
    <cellStyle name="Normal 13 3 5 3" xfId="8949"/>
    <cellStyle name="Normal 13 3 5 3 2" xfId="8950"/>
    <cellStyle name="Normal 13 3 5 4" xfId="8951"/>
    <cellStyle name="Normal 13 3 5 4 2" xfId="8952"/>
    <cellStyle name="Normal 13 3 5 5" xfId="8953"/>
    <cellStyle name="Normal 13 3 6" xfId="8954"/>
    <cellStyle name="Normal 13 3 6 2" xfId="8955"/>
    <cellStyle name="Normal 13 3 6 2 2" xfId="8956"/>
    <cellStyle name="Normal 13 3 6 2 2 2" xfId="8957"/>
    <cellStyle name="Normal 13 3 6 2 3" xfId="8958"/>
    <cellStyle name="Normal 13 3 6 2 3 2" xfId="8959"/>
    <cellStyle name="Normal 13 3 6 2 4" xfId="8960"/>
    <cellStyle name="Normal 13 3 6 3" xfId="8961"/>
    <cellStyle name="Normal 13 3 6 3 2" xfId="8962"/>
    <cellStyle name="Normal 13 3 6 4" xfId="8963"/>
    <cellStyle name="Normal 13 3 6 4 2" xfId="8964"/>
    <cellStyle name="Normal 13 3 6 5" xfId="8965"/>
    <cellStyle name="Normal 13 3 7" xfId="8966"/>
    <cellStyle name="Normal 13 3 7 2" xfId="8967"/>
    <cellStyle name="Normal 13 3 7 2 2" xfId="8968"/>
    <cellStyle name="Normal 13 3 7 2 2 2" xfId="8969"/>
    <cellStyle name="Normal 13 3 7 2 3" xfId="8970"/>
    <cellStyle name="Normal 13 3 7 2 3 2" xfId="8971"/>
    <cellStyle name="Normal 13 3 7 2 4" xfId="8972"/>
    <cellStyle name="Normal 13 3 7 3" xfId="8973"/>
    <cellStyle name="Normal 13 3 7 3 2" xfId="8974"/>
    <cellStyle name="Normal 13 3 7 4" xfId="8975"/>
    <cellStyle name="Normal 13 3 7 4 2" xfId="8976"/>
    <cellStyle name="Normal 13 3 7 5" xfId="8977"/>
    <cellStyle name="Normal 13 3 8" xfId="8978"/>
    <cellStyle name="Normal 13 3 8 2" xfId="8979"/>
    <cellStyle name="Normal 13 3 8 2 2" xfId="8980"/>
    <cellStyle name="Normal 13 3 8 2 2 2" xfId="8981"/>
    <cellStyle name="Normal 13 3 8 2 3" xfId="8982"/>
    <cellStyle name="Normal 13 3 8 2 3 2" xfId="8983"/>
    <cellStyle name="Normal 13 3 8 2 4" xfId="8984"/>
    <cellStyle name="Normal 13 3 8 3" xfId="8985"/>
    <cellStyle name="Normal 13 3 8 3 2" xfId="8986"/>
    <cellStyle name="Normal 13 3 8 4" xfId="8987"/>
    <cellStyle name="Normal 13 3 8 4 2" xfId="8988"/>
    <cellStyle name="Normal 13 3 8 5" xfId="8989"/>
    <cellStyle name="Normal 13 3 9" xfId="8990"/>
    <cellStyle name="Normal 13 3 9 2" xfId="8991"/>
    <cellStyle name="Normal 13 3 9 2 2" xfId="8992"/>
    <cellStyle name="Normal 13 3 9 2 2 2" xfId="8993"/>
    <cellStyle name="Normal 13 3 9 2 3" xfId="8994"/>
    <cellStyle name="Normal 13 3 9 2 3 2" xfId="8995"/>
    <cellStyle name="Normal 13 3 9 2 4" xfId="8996"/>
    <cellStyle name="Normal 13 3 9 3" xfId="8997"/>
    <cellStyle name="Normal 13 3 9 3 2" xfId="8998"/>
    <cellStyle name="Normal 13 3 9 4" xfId="8999"/>
    <cellStyle name="Normal 13 3 9 4 2" xfId="9000"/>
    <cellStyle name="Normal 13 3 9 5" xfId="9001"/>
    <cellStyle name="Normal 13 4" xfId="9002"/>
    <cellStyle name="Normal 13 4 2" xfId="9003"/>
    <cellStyle name="Normal 13 4 2 2" xfId="9004"/>
    <cellStyle name="Normal 13 4 2 2 2" xfId="9005"/>
    <cellStyle name="Normal 13 4 2 3" xfId="9006"/>
    <cellStyle name="Normal 13 4 2 3 2" xfId="9007"/>
    <cellStyle name="Normal 13 4 2 4" xfId="9008"/>
    <cellStyle name="Normal 13 4 3" xfId="9009"/>
    <cellStyle name="Normal 13 4 3 2" xfId="9010"/>
    <cellStyle name="Normal 13 4 4" xfId="9011"/>
    <cellStyle name="Normal 13 4 4 2" xfId="9012"/>
    <cellStyle name="Normal 13 4 5" xfId="9013"/>
    <cellStyle name="Normal 13 5" xfId="9014"/>
    <cellStyle name="Normal 13 5 2" xfId="9015"/>
    <cellStyle name="Normal 13 5 2 2" xfId="9016"/>
    <cellStyle name="Normal 13 5 2 2 2" xfId="9017"/>
    <cellStyle name="Normal 13 5 2 3" xfId="9018"/>
    <cellStyle name="Normal 13 5 2 3 2" xfId="9019"/>
    <cellStyle name="Normal 13 5 2 4" xfId="9020"/>
    <cellStyle name="Normal 13 5 3" xfId="9021"/>
    <cellStyle name="Normal 13 5 3 2" xfId="9022"/>
    <cellStyle name="Normal 13 5 4" xfId="9023"/>
    <cellStyle name="Normal 13 5 4 2" xfId="9024"/>
    <cellStyle name="Normal 13 5 5" xfId="9025"/>
    <cellStyle name="Normal 13 6" xfId="9026"/>
    <cellStyle name="Normal 13 6 2" xfId="9027"/>
    <cellStyle name="Normal 13 6 2 2" xfId="9028"/>
    <cellStyle name="Normal 13 6 2 2 2" xfId="9029"/>
    <cellStyle name="Normal 13 6 2 3" xfId="9030"/>
    <cellStyle name="Normal 13 6 2 3 2" xfId="9031"/>
    <cellStyle name="Normal 13 6 2 4" xfId="9032"/>
    <cellStyle name="Normal 13 6 3" xfId="9033"/>
    <cellStyle name="Normal 13 6 3 2" xfId="9034"/>
    <cellStyle name="Normal 13 6 4" xfId="9035"/>
    <cellStyle name="Normal 13 6 4 2" xfId="9036"/>
    <cellStyle name="Normal 13 6 5" xfId="9037"/>
    <cellStyle name="Normal 13 7" xfId="9038"/>
    <cellStyle name="Normal 13 7 2" xfId="9039"/>
    <cellStyle name="Normal 13 7 2 2" xfId="9040"/>
    <cellStyle name="Normal 13 7 2 2 2" xfId="9041"/>
    <cellStyle name="Normal 13 7 2 3" xfId="9042"/>
    <cellStyle name="Normal 13 7 2 3 2" xfId="9043"/>
    <cellStyle name="Normal 13 7 2 4" xfId="9044"/>
    <cellStyle name="Normal 13 7 3" xfId="9045"/>
    <cellStyle name="Normal 13 7 3 2" xfId="9046"/>
    <cellStyle name="Normal 13 7 4" xfId="9047"/>
    <cellStyle name="Normal 13 7 4 2" xfId="9048"/>
    <cellStyle name="Normal 13 7 5" xfId="9049"/>
    <cellStyle name="Normal 13 8" xfId="9050"/>
    <cellStyle name="Normal 13 8 2" xfId="9051"/>
    <cellStyle name="Normal 13 8 2 2" xfId="9052"/>
    <cellStyle name="Normal 13 8 2 2 2" xfId="9053"/>
    <cellStyle name="Normal 13 8 2 3" xfId="9054"/>
    <cellStyle name="Normal 13 8 2 3 2" xfId="9055"/>
    <cellStyle name="Normal 13 8 2 4" xfId="9056"/>
    <cellStyle name="Normal 13 8 3" xfId="9057"/>
    <cellStyle name="Normal 13 8 3 2" xfId="9058"/>
    <cellStyle name="Normal 13 8 4" xfId="9059"/>
    <cellStyle name="Normal 13 8 4 2" xfId="9060"/>
    <cellStyle name="Normal 13 8 5" xfId="9061"/>
    <cellStyle name="Normal 13 9" xfId="9062"/>
    <cellStyle name="Normal 13 9 2" xfId="9063"/>
    <cellStyle name="Normal 13 9 2 2" xfId="9064"/>
    <cellStyle name="Normal 13 9 2 2 2" xfId="9065"/>
    <cellStyle name="Normal 13 9 2 3" xfId="9066"/>
    <cellStyle name="Normal 13 9 2 3 2" xfId="9067"/>
    <cellStyle name="Normal 13 9 2 4" xfId="9068"/>
    <cellStyle name="Normal 13 9 3" xfId="9069"/>
    <cellStyle name="Normal 13 9 3 2" xfId="9070"/>
    <cellStyle name="Normal 13 9 4" xfId="9071"/>
    <cellStyle name="Normal 13 9 4 2" xfId="9072"/>
    <cellStyle name="Normal 13 9 5" xfId="9073"/>
    <cellStyle name="Normal 14" xfId="9074"/>
    <cellStyle name="Normal 14 10" xfId="9075"/>
    <cellStyle name="Normal 14 10 2" xfId="9076"/>
    <cellStyle name="Normal 14 10 2 2" xfId="9077"/>
    <cellStyle name="Normal 14 10 2 2 2" xfId="9078"/>
    <cellStyle name="Normal 14 10 2 3" xfId="9079"/>
    <cellStyle name="Normal 14 10 2 3 2" xfId="9080"/>
    <cellStyle name="Normal 14 10 2 4" xfId="9081"/>
    <cellStyle name="Normal 14 10 3" xfId="9082"/>
    <cellStyle name="Normal 14 10 3 2" xfId="9083"/>
    <cellStyle name="Normal 14 10 4" xfId="9084"/>
    <cellStyle name="Normal 14 10 4 2" xfId="9085"/>
    <cellStyle name="Normal 14 10 5" xfId="9086"/>
    <cellStyle name="Normal 14 11" xfId="9087"/>
    <cellStyle name="Normal 14 11 2" xfId="9088"/>
    <cellStyle name="Normal 14 11 2 2" xfId="9089"/>
    <cellStyle name="Normal 14 11 2 2 2" xfId="9090"/>
    <cellStyle name="Normal 14 11 2 3" xfId="9091"/>
    <cellStyle name="Normal 14 11 2 3 2" xfId="9092"/>
    <cellStyle name="Normal 14 11 2 4" xfId="9093"/>
    <cellStyle name="Normal 14 11 3" xfId="9094"/>
    <cellStyle name="Normal 14 11 3 2" xfId="9095"/>
    <cellStyle name="Normal 14 11 4" xfId="9096"/>
    <cellStyle name="Normal 14 11 4 2" xfId="9097"/>
    <cellStyle name="Normal 14 11 5" xfId="9098"/>
    <cellStyle name="Normal 14 12" xfId="9099"/>
    <cellStyle name="Normal 14 12 2" xfId="9100"/>
    <cellStyle name="Normal 14 12 2 2" xfId="9101"/>
    <cellStyle name="Normal 14 12 2 2 2" xfId="9102"/>
    <cellStyle name="Normal 14 12 2 3" xfId="9103"/>
    <cellStyle name="Normal 14 12 2 3 2" xfId="9104"/>
    <cellStyle name="Normal 14 12 2 4" xfId="9105"/>
    <cellStyle name="Normal 14 12 3" xfId="9106"/>
    <cellStyle name="Normal 14 12 3 2" xfId="9107"/>
    <cellStyle name="Normal 14 12 4" xfId="9108"/>
    <cellStyle name="Normal 14 12 4 2" xfId="9109"/>
    <cellStyle name="Normal 14 12 5" xfId="9110"/>
    <cellStyle name="Normal 14 13" xfId="9111"/>
    <cellStyle name="Normal 14 13 2" xfId="9112"/>
    <cellStyle name="Normal 14 13 2 2" xfId="9113"/>
    <cellStyle name="Normal 14 13 2 2 2" xfId="9114"/>
    <cellStyle name="Normal 14 13 2 3" xfId="9115"/>
    <cellStyle name="Normal 14 13 2 3 2" xfId="9116"/>
    <cellStyle name="Normal 14 13 2 4" xfId="9117"/>
    <cellStyle name="Normal 14 13 3" xfId="9118"/>
    <cellStyle name="Normal 14 13 3 2" xfId="9119"/>
    <cellStyle name="Normal 14 13 4" xfId="9120"/>
    <cellStyle name="Normal 14 13 4 2" xfId="9121"/>
    <cellStyle name="Normal 14 13 5" xfId="9122"/>
    <cellStyle name="Normal 14 14" xfId="9123"/>
    <cellStyle name="Normal 14 14 2" xfId="9124"/>
    <cellStyle name="Normal 14 14 2 2" xfId="9125"/>
    <cellStyle name="Normal 14 14 2 2 2" xfId="9126"/>
    <cellStyle name="Normal 14 14 2 3" xfId="9127"/>
    <cellStyle name="Normal 14 14 2 3 2" xfId="9128"/>
    <cellStyle name="Normal 14 14 2 4" xfId="9129"/>
    <cellStyle name="Normal 14 14 3" xfId="9130"/>
    <cellStyle name="Normal 14 14 3 2" xfId="9131"/>
    <cellStyle name="Normal 14 14 4" xfId="9132"/>
    <cellStyle name="Normal 14 14 4 2" xfId="9133"/>
    <cellStyle name="Normal 14 14 5" xfId="9134"/>
    <cellStyle name="Normal 14 15" xfId="9135"/>
    <cellStyle name="Normal 14 15 2" xfId="9136"/>
    <cellStyle name="Normal 14 15 2 2" xfId="9137"/>
    <cellStyle name="Normal 14 15 2 2 2" xfId="9138"/>
    <cellStyle name="Normal 14 15 2 3" xfId="9139"/>
    <cellStyle name="Normal 14 15 2 3 2" xfId="9140"/>
    <cellStyle name="Normal 14 15 2 4" xfId="9141"/>
    <cellStyle name="Normal 14 15 3" xfId="9142"/>
    <cellStyle name="Normal 14 15 3 2" xfId="9143"/>
    <cellStyle name="Normal 14 15 4" xfId="9144"/>
    <cellStyle name="Normal 14 15 4 2" xfId="9145"/>
    <cellStyle name="Normal 14 15 5" xfId="9146"/>
    <cellStyle name="Normal 14 16" xfId="9147"/>
    <cellStyle name="Normal 14 16 2" xfId="9148"/>
    <cellStyle name="Normal 14 16 2 2" xfId="9149"/>
    <cellStyle name="Normal 14 16 2 2 2" xfId="9150"/>
    <cellStyle name="Normal 14 16 2 3" xfId="9151"/>
    <cellStyle name="Normal 14 16 2 3 2" xfId="9152"/>
    <cellStyle name="Normal 14 16 2 4" xfId="9153"/>
    <cellStyle name="Normal 14 16 3" xfId="9154"/>
    <cellStyle name="Normal 14 16 3 2" xfId="9155"/>
    <cellStyle name="Normal 14 16 4" xfId="9156"/>
    <cellStyle name="Normal 14 16 4 2" xfId="9157"/>
    <cellStyle name="Normal 14 16 5" xfId="9158"/>
    <cellStyle name="Normal 14 17" xfId="9159"/>
    <cellStyle name="Normal 14 17 2" xfId="9160"/>
    <cellStyle name="Normal 14 17 2 2" xfId="9161"/>
    <cellStyle name="Normal 14 17 2 2 2" xfId="9162"/>
    <cellStyle name="Normal 14 17 2 3" xfId="9163"/>
    <cellStyle name="Normal 14 17 2 3 2" xfId="9164"/>
    <cellStyle name="Normal 14 17 2 4" xfId="9165"/>
    <cellStyle name="Normal 14 17 3" xfId="9166"/>
    <cellStyle name="Normal 14 17 3 2" xfId="9167"/>
    <cellStyle name="Normal 14 17 4" xfId="9168"/>
    <cellStyle name="Normal 14 17 4 2" xfId="9169"/>
    <cellStyle name="Normal 14 17 5" xfId="9170"/>
    <cellStyle name="Normal 14 18" xfId="9171"/>
    <cellStyle name="Normal 14 18 2" xfId="9172"/>
    <cellStyle name="Normal 14 18 2 2" xfId="9173"/>
    <cellStyle name="Normal 14 18 2 2 2" xfId="9174"/>
    <cellStyle name="Normal 14 18 2 3" xfId="9175"/>
    <cellStyle name="Normal 14 18 2 3 2" xfId="9176"/>
    <cellStyle name="Normal 14 18 2 4" xfId="9177"/>
    <cellStyle name="Normal 14 18 3" xfId="9178"/>
    <cellStyle name="Normal 14 18 3 2" xfId="9179"/>
    <cellStyle name="Normal 14 18 4" xfId="9180"/>
    <cellStyle name="Normal 14 18 4 2" xfId="9181"/>
    <cellStyle name="Normal 14 18 5" xfId="9182"/>
    <cellStyle name="Normal 14 19" xfId="9183"/>
    <cellStyle name="Normal 14 19 2" xfId="9184"/>
    <cellStyle name="Normal 14 19 2 2" xfId="9185"/>
    <cellStyle name="Normal 14 19 2 2 2" xfId="9186"/>
    <cellStyle name="Normal 14 19 2 3" xfId="9187"/>
    <cellStyle name="Normal 14 19 2 3 2" xfId="9188"/>
    <cellStyle name="Normal 14 19 2 4" xfId="9189"/>
    <cellStyle name="Normal 14 19 3" xfId="9190"/>
    <cellStyle name="Normal 14 19 3 2" xfId="9191"/>
    <cellStyle name="Normal 14 19 4" xfId="9192"/>
    <cellStyle name="Normal 14 19 4 2" xfId="9193"/>
    <cellStyle name="Normal 14 19 5" xfId="9194"/>
    <cellStyle name="Normal 14 2" xfId="9195"/>
    <cellStyle name="Normal 14 2 10" xfId="9196"/>
    <cellStyle name="Normal 14 2 10 2" xfId="9197"/>
    <cellStyle name="Normal 14 2 10 2 2" xfId="9198"/>
    <cellStyle name="Normal 14 2 10 2 2 2" xfId="9199"/>
    <cellStyle name="Normal 14 2 10 2 3" xfId="9200"/>
    <cellStyle name="Normal 14 2 10 2 3 2" xfId="9201"/>
    <cellStyle name="Normal 14 2 10 2 4" xfId="9202"/>
    <cellStyle name="Normal 14 2 10 3" xfId="9203"/>
    <cellStyle name="Normal 14 2 10 3 2" xfId="9204"/>
    <cellStyle name="Normal 14 2 10 4" xfId="9205"/>
    <cellStyle name="Normal 14 2 10 4 2" xfId="9206"/>
    <cellStyle name="Normal 14 2 10 5" xfId="9207"/>
    <cellStyle name="Normal 14 2 11" xfId="9208"/>
    <cellStyle name="Normal 14 2 11 2" xfId="9209"/>
    <cellStyle name="Normal 14 2 11 2 2" xfId="9210"/>
    <cellStyle name="Normal 14 2 11 2 2 2" xfId="9211"/>
    <cellStyle name="Normal 14 2 11 2 3" xfId="9212"/>
    <cellStyle name="Normal 14 2 11 2 3 2" xfId="9213"/>
    <cellStyle name="Normal 14 2 11 2 4" xfId="9214"/>
    <cellStyle name="Normal 14 2 11 3" xfId="9215"/>
    <cellStyle name="Normal 14 2 11 3 2" xfId="9216"/>
    <cellStyle name="Normal 14 2 11 4" xfId="9217"/>
    <cellStyle name="Normal 14 2 11 4 2" xfId="9218"/>
    <cellStyle name="Normal 14 2 11 5" xfId="9219"/>
    <cellStyle name="Normal 14 2 12" xfId="9220"/>
    <cellStyle name="Normal 14 2 12 2" xfId="9221"/>
    <cellStyle name="Normal 14 2 12 2 2" xfId="9222"/>
    <cellStyle name="Normal 14 2 12 2 2 2" xfId="9223"/>
    <cellStyle name="Normal 14 2 12 2 3" xfId="9224"/>
    <cellStyle name="Normal 14 2 12 2 3 2" xfId="9225"/>
    <cellStyle name="Normal 14 2 12 2 4" xfId="9226"/>
    <cellStyle name="Normal 14 2 12 3" xfId="9227"/>
    <cellStyle name="Normal 14 2 12 3 2" xfId="9228"/>
    <cellStyle name="Normal 14 2 12 4" xfId="9229"/>
    <cellStyle name="Normal 14 2 12 4 2" xfId="9230"/>
    <cellStyle name="Normal 14 2 12 5" xfId="9231"/>
    <cellStyle name="Normal 14 2 13" xfId="9232"/>
    <cellStyle name="Normal 14 2 13 2" xfId="9233"/>
    <cellStyle name="Normal 14 2 13 2 2" xfId="9234"/>
    <cellStyle name="Normal 14 2 13 2 2 2" xfId="9235"/>
    <cellStyle name="Normal 14 2 13 2 3" xfId="9236"/>
    <cellStyle name="Normal 14 2 13 2 3 2" xfId="9237"/>
    <cellStyle name="Normal 14 2 13 2 4" xfId="9238"/>
    <cellStyle name="Normal 14 2 13 3" xfId="9239"/>
    <cellStyle name="Normal 14 2 13 3 2" xfId="9240"/>
    <cellStyle name="Normal 14 2 13 4" xfId="9241"/>
    <cellStyle name="Normal 14 2 13 4 2" xfId="9242"/>
    <cellStyle name="Normal 14 2 13 5" xfId="9243"/>
    <cellStyle name="Normal 14 2 14" xfId="9244"/>
    <cellStyle name="Normal 14 2 14 2" xfId="9245"/>
    <cellStyle name="Normal 14 2 14 2 2" xfId="9246"/>
    <cellStyle name="Normal 14 2 14 2 2 2" xfId="9247"/>
    <cellStyle name="Normal 14 2 14 2 3" xfId="9248"/>
    <cellStyle name="Normal 14 2 14 2 3 2" xfId="9249"/>
    <cellStyle name="Normal 14 2 14 2 4" xfId="9250"/>
    <cellStyle name="Normal 14 2 14 3" xfId="9251"/>
    <cellStyle name="Normal 14 2 14 3 2" xfId="9252"/>
    <cellStyle name="Normal 14 2 14 4" xfId="9253"/>
    <cellStyle name="Normal 14 2 14 4 2" xfId="9254"/>
    <cellStyle name="Normal 14 2 14 5" xfId="9255"/>
    <cellStyle name="Normal 14 2 15" xfId="9256"/>
    <cellStyle name="Normal 14 2 15 2" xfId="9257"/>
    <cellStyle name="Normal 14 2 15 2 2" xfId="9258"/>
    <cellStyle name="Normal 14 2 15 2 2 2" xfId="9259"/>
    <cellStyle name="Normal 14 2 15 2 3" xfId="9260"/>
    <cellStyle name="Normal 14 2 15 2 3 2" xfId="9261"/>
    <cellStyle name="Normal 14 2 15 2 4" xfId="9262"/>
    <cellStyle name="Normal 14 2 15 3" xfId="9263"/>
    <cellStyle name="Normal 14 2 15 3 2" xfId="9264"/>
    <cellStyle name="Normal 14 2 15 4" xfId="9265"/>
    <cellStyle name="Normal 14 2 15 4 2" xfId="9266"/>
    <cellStyle name="Normal 14 2 15 5" xfId="9267"/>
    <cellStyle name="Normal 14 2 16" xfId="9268"/>
    <cellStyle name="Normal 14 2 16 2" xfId="9269"/>
    <cellStyle name="Normal 14 2 16 2 2" xfId="9270"/>
    <cellStyle name="Normal 14 2 16 2 2 2" xfId="9271"/>
    <cellStyle name="Normal 14 2 16 2 3" xfId="9272"/>
    <cellStyle name="Normal 14 2 16 2 3 2" xfId="9273"/>
    <cellStyle name="Normal 14 2 16 2 4" xfId="9274"/>
    <cellStyle name="Normal 14 2 16 3" xfId="9275"/>
    <cellStyle name="Normal 14 2 16 3 2" xfId="9276"/>
    <cellStyle name="Normal 14 2 16 4" xfId="9277"/>
    <cellStyle name="Normal 14 2 16 4 2" xfId="9278"/>
    <cellStyle name="Normal 14 2 16 5" xfId="9279"/>
    <cellStyle name="Normal 14 2 17" xfId="9280"/>
    <cellStyle name="Normal 14 2 17 2" xfId="9281"/>
    <cellStyle name="Normal 14 2 17 2 2" xfId="9282"/>
    <cellStyle name="Normal 14 2 17 2 2 2" xfId="9283"/>
    <cellStyle name="Normal 14 2 17 2 3" xfId="9284"/>
    <cellStyle name="Normal 14 2 17 2 3 2" xfId="9285"/>
    <cellStyle name="Normal 14 2 17 2 4" xfId="9286"/>
    <cellStyle name="Normal 14 2 17 3" xfId="9287"/>
    <cellStyle name="Normal 14 2 17 3 2" xfId="9288"/>
    <cellStyle name="Normal 14 2 17 4" xfId="9289"/>
    <cellStyle name="Normal 14 2 17 4 2" xfId="9290"/>
    <cellStyle name="Normal 14 2 17 5" xfId="9291"/>
    <cellStyle name="Normal 14 2 18" xfId="9292"/>
    <cellStyle name="Normal 14 2 18 2" xfId="9293"/>
    <cellStyle name="Normal 14 2 18 2 2" xfId="9294"/>
    <cellStyle name="Normal 14 2 18 3" xfId="9295"/>
    <cellStyle name="Normal 14 2 18 3 2" xfId="9296"/>
    <cellStyle name="Normal 14 2 18 4" xfId="9297"/>
    <cellStyle name="Normal 14 2 19" xfId="9298"/>
    <cellStyle name="Normal 14 2 19 2" xfId="9299"/>
    <cellStyle name="Normal 14 2 2" xfId="9300"/>
    <cellStyle name="Normal 14 2 2 2" xfId="9301"/>
    <cellStyle name="Normal 14 2 2 2 2" xfId="9302"/>
    <cellStyle name="Normal 14 2 2 2 2 2" xfId="9303"/>
    <cellStyle name="Normal 14 2 2 2 3" xfId="9304"/>
    <cellStyle name="Normal 14 2 2 2 3 2" xfId="9305"/>
    <cellStyle name="Normal 14 2 2 2 4" xfId="9306"/>
    <cellStyle name="Normal 14 2 2 3" xfId="9307"/>
    <cellStyle name="Normal 14 2 2 3 2" xfId="9308"/>
    <cellStyle name="Normal 14 2 2 4" xfId="9309"/>
    <cellStyle name="Normal 14 2 2 4 2" xfId="9310"/>
    <cellStyle name="Normal 14 2 2 5" xfId="9311"/>
    <cellStyle name="Normal 14 2 20" xfId="9312"/>
    <cellStyle name="Normal 14 2 20 2" xfId="9313"/>
    <cellStyle name="Normal 14 2 21" xfId="9314"/>
    <cellStyle name="Normal 14 2 21 2" xfId="9315"/>
    <cellStyle name="Normal 14 2 22" xfId="9316"/>
    <cellStyle name="Normal 14 2 22 2" xfId="9317"/>
    <cellStyle name="Normal 14 2 23" xfId="9318"/>
    <cellStyle name="Normal 14 2 23 2" xfId="9319"/>
    <cellStyle name="Normal 14 2 24" xfId="9320"/>
    <cellStyle name="Normal 14 2 3" xfId="9321"/>
    <cellStyle name="Normal 14 2 3 2" xfId="9322"/>
    <cellStyle name="Normal 14 2 3 2 2" xfId="9323"/>
    <cellStyle name="Normal 14 2 3 2 2 2" xfId="9324"/>
    <cellStyle name="Normal 14 2 3 2 3" xfId="9325"/>
    <cellStyle name="Normal 14 2 3 2 3 2" xfId="9326"/>
    <cellStyle name="Normal 14 2 3 2 4" xfId="9327"/>
    <cellStyle name="Normal 14 2 3 3" xfId="9328"/>
    <cellStyle name="Normal 14 2 3 3 2" xfId="9329"/>
    <cellStyle name="Normal 14 2 3 4" xfId="9330"/>
    <cellStyle name="Normal 14 2 3 4 2" xfId="9331"/>
    <cellStyle name="Normal 14 2 3 5" xfId="9332"/>
    <cellStyle name="Normal 14 2 4" xfId="9333"/>
    <cellStyle name="Normal 14 2 4 2" xfId="9334"/>
    <cellStyle name="Normal 14 2 4 2 2" xfId="9335"/>
    <cellStyle name="Normal 14 2 4 2 2 2" xfId="9336"/>
    <cellStyle name="Normal 14 2 4 2 3" xfId="9337"/>
    <cellStyle name="Normal 14 2 4 2 3 2" xfId="9338"/>
    <cellStyle name="Normal 14 2 4 2 4" xfId="9339"/>
    <cellStyle name="Normal 14 2 4 3" xfId="9340"/>
    <cellStyle name="Normal 14 2 4 3 2" xfId="9341"/>
    <cellStyle name="Normal 14 2 4 4" xfId="9342"/>
    <cellStyle name="Normal 14 2 4 4 2" xfId="9343"/>
    <cellStyle name="Normal 14 2 4 5" xfId="9344"/>
    <cellStyle name="Normal 14 2 5" xfId="9345"/>
    <cellStyle name="Normal 14 2 5 2" xfId="9346"/>
    <cellStyle name="Normal 14 2 5 2 2" xfId="9347"/>
    <cellStyle name="Normal 14 2 5 2 2 2" xfId="9348"/>
    <cellStyle name="Normal 14 2 5 2 3" xfId="9349"/>
    <cellStyle name="Normal 14 2 5 2 3 2" xfId="9350"/>
    <cellStyle name="Normal 14 2 5 2 4" xfId="9351"/>
    <cellStyle name="Normal 14 2 5 3" xfId="9352"/>
    <cellStyle name="Normal 14 2 5 3 2" xfId="9353"/>
    <cellStyle name="Normal 14 2 5 4" xfId="9354"/>
    <cellStyle name="Normal 14 2 5 4 2" xfId="9355"/>
    <cellStyle name="Normal 14 2 5 5" xfId="9356"/>
    <cellStyle name="Normal 14 2 6" xfId="9357"/>
    <cellStyle name="Normal 14 2 6 2" xfId="9358"/>
    <cellStyle name="Normal 14 2 6 2 2" xfId="9359"/>
    <cellStyle name="Normal 14 2 6 2 2 2" xfId="9360"/>
    <cellStyle name="Normal 14 2 6 2 3" xfId="9361"/>
    <cellStyle name="Normal 14 2 6 2 3 2" xfId="9362"/>
    <cellStyle name="Normal 14 2 6 2 4" xfId="9363"/>
    <cellStyle name="Normal 14 2 6 3" xfId="9364"/>
    <cellStyle name="Normal 14 2 6 3 2" xfId="9365"/>
    <cellStyle name="Normal 14 2 6 4" xfId="9366"/>
    <cellStyle name="Normal 14 2 6 4 2" xfId="9367"/>
    <cellStyle name="Normal 14 2 6 5" xfId="9368"/>
    <cellStyle name="Normal 14 2 7" xfId="9369"/>
    <cellStyle name="Normal 14 2 7 2" xfId="9370"/>
    <cellStyle name="Normal 14 2 7 2 2" xfId="9371"/>
    <cellStyle name="Normal 14 2 7 2 2 2" xfId="9372"/>
    <cellStyle name="Normal 14 2 7 2 3" xfId="9373"/>
    <cellStyle name="Normal 14 2 7 2 3 2" xfId="9374"/>
    <cellStyle name="Normal 14 2 7 2 4" xfId="9375"/>
    <cellStyle name="Normal 14 2 7 3" xfId="9376"/>
    <cellStyle name="Normal 14 2 7 3 2" xfId="9377"/>
    <cellStyle name="Normal 14 2 7 4" xfId="9378"/>
    <cellStyle name="Normal 14 2 7 4 2" xfId="9379"/>
    <cellStyle name="Normal 14 2 7 5" xfId="9380"/>
    <cellStyle name="Normal 14 2 8" xfId="9381"/>
    <cellStyle name="Normal 14 2 8 2" xfId="9382"/>
    <cellStyle name="Normal 14 2 8 2 2" xfId="9383"/>
    <cellStyle name="Normal 14 2 8 2 2 2" xfId="9384"/>
    <cellStyle name="Normal 14 2 8 2 3" xfId="9385"/>
    <cellStyle name="Normal 14 2 8 2 3 2" xfId="9386"/>
    <cellStyle name="Normal 14 2 8 2 4" xfId="9387"/>
    <cellStyle name="Normal 14 2 8 3" xfId="9388"/>
    <cellStyle name="Normal 14 2 8 3 2" xfId="9389"/>
    <cellStyle name="Normal 14 2 8 4" xfId="9390"/>
    <cellStyle name="Normal 14 2 8 4 2" xfId="9391"/>
    <cellStyle name="Normal 14 2 8 5" xfId="9392"/>
    <cellStyle name="Normal 14 2 9" xfId="9393"/>
    <cellStyle name="Normal 14 2 9 2" xfId="9394"/>
    <cellStyle name="Normal 14 2 9 2 2" xfId="9395"/>
    <cellStyle name="Normal 14 2 9 2 2 2" xfId="9396"/>
    <cellStyle name="Normal 14 2 9 2 3" xfId="9397"/>
    <cellStyle name="Normal 14 2 9 2 3 2" xfId="9398"/>
    <cellStyle name="Normal 14 2 9 2 4" xfId="9399"/>
    <cellStyle name="Normal 14 2 9 3" xfId="9400"/>
    <cellStyle name="Normal 14 2 9 3 2" xfId="9401"/>
    <cellStyle name="Normal 14 2 9 4" xfId="9402"/>
    <cellStyle name="Normal 14 2 9 4 2" xfId="9403"/>
    <cellStyle name="Normal 14 2 9 5" xfId="9404"/>
    <cellStyle name="Normal 14 20" xfId="9405"/>
    <cellStyle name="Normal 14 21" xfId="9406"/>
    <cellStyle name="Normal 14 21 2" xfId="9407"/>
    <cellStyle name="Normal 14 22" xfId="9408"/>
    <cellStyle name="Normal 14 22 2" xfId="9409"/>
    <cellStyle name="Normal 14 23" xfId="9410"/>
    <cellStyle name="Normal 14 3" xfId="9411"/>
    <cellStyle name="Normal 14 3 2" xfId="9412"/>
    <cellStyle name="Normal 14 3 2 2" xfId="9413"/>
    <cellStyle name="Normal 14 3 2 2 2" xfId="9414"/>
    <cellStyle name="Normal 14 3 2 3" xfId="9415"/>
    <cellStyle name="Normal 14 3 2 3 2" xfId="9416"/>
    <cellStyle name="Normal 14 3 2 4" xfId="9417"/>
    <cellStyle name="Normal 14 3 3" xfId="9418"/>
    <cellStyle name="Normal 14 3 3 2" xfId="9419"/>
    <cellStyle name="Normal 14 3 4" xfId="9420"/>
    <cellStyle name="Normal 14 3 4 2" xfId="9421"/>
    <cellStyle name="Normal 14 3 5" xfId="9422"/>
    <cellStyle name="Normal 14 4" xfId="9423"/>
    <cellStyle name="Normal 14 4 2" xfId="9424"/>
    <cellStyle name="Normal 14 4 2 2" xfId="9425"/>
    <cellStyle name="Normal 14 4 2 2 2" xfId="9426"/>
    <cellStyle name="Normal 14 4 2 3" xfId="9427"/>
    <cellStyle name="Normal 14 4 2 3 2" xfId="9428"/>
    <cellStyle name="Normal 14 4 2 4" xfId="9429"/>
    <cellStyle name="Normal 14 4 3" xfId="9430"/>
    <cellStyle name="Normal 14 4 3 2" xfId="9431"/>
    <cellStyle name="Normal 14 4 4" xfId="9432"/>
    <cellStyle name="Normal 14 4 4 2" xfId="9433"/>
    <cellStyle name="Normal 14 4 5" xfId="9434"/>
    <cellStyle name="Normal 14 5" xfId="9435"/>
    <cellStyle name="Normal 14 5 2" xfId="9436"/>
    <cellStyle name="Normal 14 5 2 2" xfId="9437"/>
    <cellStyle name="Normal 14 5 2 2 2" xfId="9438"/>
    <cellStyle name="Normal 14 5 2 3" xfId="9439"/>
    <cellStyle name="Normal 14 5 2 3 2" xfId="9440"/>
    <cellStyle name="Normal 14 5 2 4" xfId="9441"/>
    <cellStyle name="Normal 14 5 3" xfId="9442"/>
    <cellStyle name="Normal 14 5 3 2" xfId="9443"/>
    <cellStyle name="Normal 14 5 4" xfId="9444"/>
    <cellStyle name="Normal 14 5 4 2" xfId="9445"/>
    <cellStyle name="Normal 14 5 5" xfId="9446"/>
    <cellStyle name="Normal 14 6" xfId="9447"/>
    <cellStyle name="Normal 14 6 2" xfId="9448"/>
    <cellStyle name="Normal 14 6 2 2" xfId="9449"/>
    <cellStyle name="Normal 14 6 2 2 2" xfId="9450"/>
    <cellStyle name="Normal 14 6 2 3" xfId="9451"/>
    <cellStyle name="Normal 14 6 2 3 2" xfId="9452"/>
    <cellStyle name="Normal 14 6 2 4" xfId="9453"/>
    <cellStyle name="Normal 14 6 3" xfId="9454"/>
    <cellStyle name="Normal 14 6 3 2" xfId="9455"/>
    <cellStyle name="Normal 14 6 4" xfId="9456"/>
    <cellStyle name="Normal 14 6 4 2" xfId="9457"/>
    <cellStyle name="Normal 14 6 5" xfId="9458"/>
    <cellStyle name="Normal 14 7" xfId="9459"/>
    <cellStyle name="Normal 14 7 2" xfId="9460"/>
    <cellStyle name="Normal 14 7 2 2" xfId="9461"/>
    <cellStyle name="Normal 14 7 2 2 2" xfId="9462"/>
    <cellStyle name="Normal 14 7 2 3" xfId="9463"/>
    <cellStyle name="Normal 14 7 2 3 2" xfId="9464"/>
    <cellStyle name="Normal 14 7 2 4" xfId="9465"/>
    <cellStyle name="Normal 14 7 3" xfId="9466"/>
    <cellStyle name="Normal 14 7 3 2" xfId="9467"/>
    <cellStyle name="Normal 14 7 4" xfId="9468"/>
    <cellStyle name="Normal 14 7 4 2" xfId="9469"/>
    <cellStyle name="Normal 14 7 5" xfId="9470"/>
    <cellStyle name="Normal 14 8" xfId="9471"/>
    <cellStyle name="Normal 14 8 2" xfId="9472"/>
    <cellStyle name="Normal 14 8 2 2" xfId="9473"/>
    <cellStyle name="Normal 14 8 2 2 2" xfId="9474"/>
    <cellStyle name="Normal 14 8 2 3" xfId="9475"/>
    <cellStyle name="Normal 14 8 2 3 2" xfId="9476"/>
    <cellStyle name="Normal 14 8 2 4" xfId="9477"/>
    <cellStyle name="Normal 14 8 3" xfId="9478"/>
    <cellStyle name="Normal 14 8 3 2" xfId="9479"/>
    <cellStyle name="Normal 14 8 4" xfId="9480"/>
    <cellStyle name="Normal 14 8 4 2" xfId="9481"/>
    <cellStyle name="Normal 14 8 5" xfId="9482"/>
    <cellStyle name="Normal 14 9" xfId="9483"/>
    <cellStyle name="Normal 14 9 2" xfId="9484"/>
    <cellStyle name="Normal 14 9 2 2" xfId="9485"/>
    <cellStyle name="Normal 14 9 2 2 2" xfId="9486"/>
    <cellStyle name="Normal 14 9 2 3" xfId="9487"/>
    <cellStyle name="Normal 14 9 2 3 2" xfId="9488"/>
    <cellStyle name="Normal 14 9 2 4" xfId="9489"/>
    <cellStyle name="Normal 14 9 3" xfId="9490"/>
    <cellStyle name="Normal 14 9 3 2" xfId="9491"/>
    <cellStyle name="Normal 14 9 4" xfId="9492"/>
    <cellStyle name="Normal 14 9 4 2" xfId="9493"/>
    <cellStyle name="Normal 14 9 5" xfId="9494"/>
    <cellStyle name="Normal 15" xfId="9495"/>
    <cellStyle name="Normal 15 2" xfId="9496"/>
    <cellStyle name="Normal 15 3" xfId="9497"/>
    <cellStyle name="Normal 15 4" xfId="9498"/>
    <cellStyle name="Normal 15 4 2" xfId="9499"/>
    <cellStyle name="Normal 15 4 2 2" xfId="9500"/>
    <cellStyle name="Normal 15 4 3" xfId="9501"/>
    <cellStyle name="Normal 15 4 3 2" xfId="9502"/>
    <cellStyle name="Normal 15 4 4" xfId="9503"/>
    <cellStyle name="Normal 15 5" xfId="9504"/>
    <cellStyle name="Normal 15 5 2" xfId="9505"/>
    <cellStyle name="Normal 15 6" xfId="9506"/>
    <cellStyle name="Normal 15 6 2" xfId="9507"/>
    <cellStyle name="Normal 15 7" xfId="9508"/>
    <cellStyle name="Normal 15 7 2" xfId="9509"/>
    <cellStyle name="Normal 16" xfId="9510"/>
    <cellStyle name="Normal 16 10" xfId="9511"/>
    <cellStyle name="Normal 16 10 2" xfId="9512"/>
    <cellStyle name="Normal 16 10 2 2" xfId="9513"/>
    <cellStyle name="Normal 16 10 2 2 2" xfId="9514"/>
    <cellStyle name="Normal 16 10 2 3" xfId="9515"/>
    <cellStyle name="Normal 16 10 2 3 2" xfId="9516"/>
    <cellStyle name="Normal 16 10 2 4" xfId="9517"/>
    <cellStyle name="Normal 16 10 3" xfId="9518"/>
    <cellStyle name="Normal 16 10 3 2" xfId="9519"/>
    <cellStyle name="Normal 16 10 4" xfId="9520"/>
    <cellStyle name="Normal 16 10 4 2" xfId="9521"/>
    <cellStyle name="Normal 16 10 5" xfId="9522"/>
    <cellStyle name="Normal 16 11" xfId="9523"/>
    <cellStyle name="Normal 16 11 2" xfId="9524"/>
    <cellStyle name="Normal 16 11 2 2" xfId="9525"/>
    <cellStyle name="Normal 16 11 2 2 2" xfId="9526"/>
    <cellStyle name="Normal 16 11 2 3" xfId="9527"/>
    <cellStyle name="Normal 16 11 2 3 2" xfId="9528"/>
    <cellStyle name="Normal 16 11 2 4" xfId="9529"/>
    <cellStyle name="Normal 16 11 3" xfId="9530"/>
    <cellStyle name="Normal 16 11 3 2" xfId="9531"/>
    <cellStyle name="Normal 16 11 4" xfId="9532"/>
    <cellStyle name="Normal 16 11 4 2" xfId="9533"/>
    <cellStyle name="Normal 16 11 5" xfId="9534"/>
    <cellStyle name="Normal 16 12" xfId="9535"/>
    <cellStyle name="Normal 16 12 2" xfId="9536"/>
    <cellStyle name="Normal 16 12 2 2" xfId="9537"/>
    <cellStyle name="Normal 16 12 2 2 2" xfId="9538"/>
    <cellStyle name="Normal 16 12 2 3" xfId="9539"/>
    <cellStyle name="Normal 16 12 2 3 2" xfId="9540"/>
    <cellStyle name="Normal 16 12 2 4" xfId="9541"/>
    <cellStyle name="Normal 16 12 3" xfId="9542"/>
    <cellStyle name="Normal 16 12 3 2" xfId="9543"/>
    <cellStyle name="Normal 16 12 4" xfId="9544"/>
    <cellStyle name="Normal 16 12 4 2" xfId="9545"/>
    <cellStyle name="Normal 16 12 5" xfId="9546"/>
    <cellStyle name="Normal 16 13" xfId="9547"/>
    <cellStyle name="Normal 16 13 2" xfId="9548"/>
    <cellStyle name="Normal 16 13 2 2" xfId="9549"/>
    <cellStyle name="Normal 16 13 2 2 2" xfId="9550"/>
    <cellStyle name="Normal 16 13 2 3" xfId="9551"/>
    <cellStyle name="Normal 16 13 2 3 2" xfId="9552"/>
    <cellStyle name="Normal 16 13 2 4" xfId="9553"/>
    <cellStyle name="Normal 16 13 3" xfId="9554"/>
    <cellStyle name="Normal 16 13 3 2" xfId="9555"/>
    <cellStyle name="Normal 16 13 4" xfId="9556"/>
    <cellStyle name="Normal 16 13 4 2" xfId="9557"/>
    <cellStyle name="Normal 16 13 5" xfId="9558"/>
    <cellStyle name="Normal 16 14" xfId="9559"/>
    <cellStyle name="Normal 16 14 2" xfId="9560"/>
    <cellStyle name="Normal 16 14 2 2" xfId="9561"/>
    <cellStyle name="Normal 16 14 2 2 2" xfId="9562"/>
    <cellStyle name="Normal 16 14 2 3" xfId="9563"/>
    <cellStyle name="Normal 16 14 2 3 2" xfId="9564"/>
    <cellStyle name="Normal 16 14 2 4" xfId="9565"/>
    <cellStyle name="Normal 16 14 3" xfId="9566"/>
    <cellStyle name="Normal 16 14 3 2" xfId="9567"/>
    <cellStyle name="Normal 16 14 4" xfId="9568"/>
    <cellStyle name="Normal 16 14 4 2" xfId="9569"/>
    <cellStyle name="Normal 16 14 5" xfId="9570"/>
    <cellStyle name="Normal 16 15" xfId="9571"/>
    <cellStyle name="Normal 16 15 2" xfId="9572"/>
    <cellStyle name="Normal 16 15 2 2" xfId="9573"/>
    <cellStyle name="Normal 16 15 2 2 2" xfId="9574"/>
    <cellStyle name="Normal 16 15 2 3" xfId="9575"/>
    <cellStyle name="Normal 16 15 2 3 2" xfId="9576"/>
    <cellStyle name="Normal 16 15 2 4" xfId="9577"/>
    <cellStyle name="Normal 16 15 3" xfId="9578"/>
    <cellStyle name="Normal 16 15 3 2" xfId="9579"/>
    <cellStyle name="Normal 16 15 4" xfId="9580"/>
    <cellStyle name="Normal 16 15 4 2" xfId="9581"/>
    <cellStyle name="Normal 16 15 5" xfId="9582"/>
    <cellStyle name="Normal 16 16" xfId="9583"/>
    <cellStyle name="Normal 16 16 2" xfId="9584"/>
    <cellStyle name="Normal 16 16 2 2" xfId="9585"/>
    <cellStyle name="Normal 16 16 2 2 2" xfId="9586"/>
    <cellStyle name="Normal 16 16 2 3" xfId="9587"/>
    <cellStyle name="Normal 16 16 2 3 2" xfId="9588"/>
    <cellStyle name="Normal 16 16 2 4" xfId="9589"/>
    <cellStyle name="Normal 16 16 3" xfId="9590"/>
    <cellStyle name="Normal 16 16 3 2" xfId="9591"/>
    <cellStyle name="Normal 16 16 4" xfId="9592"/>
    <cellStyle name="Normal 16 16 4 2" xfId="9593"/>
    <cellStyle name="Normal 16 16 5" xfId="9594"/>
    <cellStyle name="Normal 16 17" xfId="9595"/>
    <cellStyle name="Normal 16 17 2" xfId="9596"/>
    <cellStyle name="Normal 16 17 2 2" xfId="9597"/>
    <cellStyle name="Normal 16 17 2 2 2" xfId="9598"/>
    <cellStyle name="Normal 16 17 2 3" xfId="9599"/>
    <cellStyle name="Normal 16 17 2 3 2" xfId="9600"/>
    <cellStyle name="Normal 16 17 2 4" xfId="9601"/>
    <cellStyle name="Normal 16 17 3" xfId="9602"/>
    <cellStyle name="Normal 16 17 3 2" xfId="9603"/>
    <cellStyle name="Normal 16 17 4" xfId="9604"/>
    <cellStyle name="Normal 16 17 4 2" xfId="9605"/>
    <cellStyle name="Normal 16 17 5" xfId="9606"/>
    <cellStyle name="Normal 16 18" xfId="9607"/>
    <cellStyle name="Normal 16 18 2" xfId="9608"/>
    <cellStyle name="Normal 16 18 2 2" xfId="9609"/>
    <cellStyle name="Normal 16 18 3" xfId="9610"/>
    <cellStyle name="Normal 16 18 3 2" xfId="9611"/>
    <cellStyle name="Normal 16 18 4" xfId="9612"/>
    <cellStyle name="Normal 16 19" xfId="9613"/>
    <cellStyle name="Normal 16 19 2" xfId="9614"/>
    <cellStyle name="Normal 16 2" xfId="9615"/>
    <cellStyle name="Normal 16 2 2" xfId="9616"/>
    <cellStyle name="Normal 16 2 2 2" xfId="9617"/>
    <cellStyle name="Normal 16 2 2 2 2" xfId="9618"/>
    <cellStyle name="Normal 16 2 2 3" xfId="9619"/>
    <cellStyle name="Normal 16 2 2 3 2" xfId="9620"/>
    <cellStyle name="Normal 16 2 2 4" xfId="9621"/>
    <cellStyle name="Normal 16 2 3" xfId="9622"/>
    <cellStyle name="Normal 16 2 3 2" xfId="9623"/>
    <cellStyle name="Normal 16 2 4" xfId="9624"/>
    <cellStyle name="Normal 16 2 4 2" xfId="9625"/>
    <cellStyle name="Normal 16 2 5" xfId="9626"/>
    <cellStyle name="Normal 16 20" xfId="9627"/>
    <cellStyle name="Normal 16 20 2" xfId="9628"/>
    <cellStyle name="Normal 16 21" xfId="9629"/>
    <cellStyle name="Normal 16 21 2" xfId="9630"/>
    <cellStyle name="Normal 16 22" xfId="9631"/>
    <cellStyle name="Normal 16 3" xfId="9632"/>
    <cellStyle name="Normal 16 3 2" xfId="9633"/>
    <cellStyle name="Normal 16 3 2 2" xfId="9634"/>
    <cellStyle name="Normal 16 3 2 2 2" xfId="9635"/>
    <cellStyle name="Normal 16 3 2 3" xfId="9636"/>
    <cellStyle name="Normal 16 3 2 3 2" xfId="9637"/>
    <cellStyle name="Normal 16 3 2 4" xfId="9638"/>
    <cellStyle name="Normal 16 3 3" xfId="9639"/>
    <cellStyle name="Normal 16 3 3 2" xfId="9640"/>
    <cellStyle name="Normal 16 3 4" xfId="9641"/>
    <cellStyle name="Normal 16 3 4 2" xfId="9642"/>
    <cellStyle name="Normal 16 3 5" xfId="9643"/>
    <cellStyle name="Normal 16 4" xfId="9644"/>
    <cellStyle name="Normal 16 4 2" xfId="9645"/>
    <cellStyle name="Normal 16 4 2 2" xfId="9646"/>
    <cellStyle name="Normal 16 4 2 2 2" xfId="9647"/>
    <cellStyle name="Normal 16 4 2 3" xfId="9648"/>
    <cellStyle name="Normal 16 4 2 3 2" xfId="9649"/>
    <cellStyle name="Normal 16 4 2 4" xfId="9650"/>
    <cellStyle name="Normal 16 4 3" xfId="9651"/>
    <cellStyle name="Normal 16 4 3 2" xfId="9652"/>
    <cellStyle name="Normal 16 4 4" xfId="9653"/>
    <cellStyle name="Normal 16 4 4 2" xfId="9654"/>
    <cellStyle name="Normal 16 4 5" xfId="9655"/>
    <cellStyle name="Normal 16 5" xfId="9656"/>
    <cellStyle name="Normal 16 5 2" xfId="9657"/>
    <cellStyle name="Normal 16 5 2 2" xfId="9658"/>
    <cellStyle name="Normal 16 5 2 2 2" xfId="9659"/>
    <cellStyle name="Normal 16 5 2 3" xfId="9660"/>
    <cellStyle name="Normal 16 5 2 3 2" xfId="9661"/>
    <cellStyle name="Normal 16 5 2 4" xfId="9662"/>
    <cellStyle name="Normal 16 5 3" xfId="9663"/>
    <cellStyle name="Normal 16 5 3 2" xfId="9664"/>
    <cellStyle name="Normal 16 5 4" xfId="9665"/>
    <cellStyle name="Normal 16 5 4 2" xfId="9666"/>
    <cellStyle name="Normal 16 5 5" xfId="9667"/>
    <cellStyle name="Normal 16 6" xfId="9668"/>
    <cellStyle name="Normal 16 6 2" xfId="9669"/>
    <cellStyle name="Normal 16 6 2 2" xfId="9670"/>
    <cellStyle name="Normal 16 6 2 2 2" xfId="9671"/>
    <cellStyle name="Normal 16 6 2 3" xfId="9672"/>
    <cellStyle name="Normal 16 6 2 3 2" xfId="9673"/>
    <cellStyle name="Normal 16 6 2 4" xfId="9674"/>
    <cellStyle name="Normal 16 6 3" xfId="9675"/>
    <cellStyle name="Normal 16 6 3 2" xfId="9676"/>
    <cellStyle name="Normal 16 6 4" xfId="9677"/>
    <cellStyle name="Normal 16 6 4 2" xfId="9678"/>
    <cellStyle name="Normal 16 6 5" xfId="9679"/>
    <cellStyle name="Normal 16 7" xfId="9680"/>
    <cellStyle name="Normal 16 7 2" xfId="9681"/>
    <cellStyle name="Normal 16 7 2 2" xfId="9682"/>
    <cellStyle name="Normal 16 7 2 2 2" xfId="9683"/>
    <cellStyle name="Normal 16 7 2 3" xfId="9684"/>
    <cellStyle name="Normal 16 7 2 3 2" xfId="9685"/>
    <cellStyle name="Normal 16 7 2 4" xfId="9686"/>
    <cellStyle name="Normal 16 7 3" xfId="9687"/>
    <cellStyle name="Normal 16 7 3 2" xfId="9688"/>
    <cellStyle name="Normal 16 7 4" xfId="9689"/>
    <cellStyle name="Normal 16 7 4 2" xfId="9690"/>
    <cellStyle name="Normal 16 7 5" xfId="9691"/>
    <cellStyle name="Normal 16 8" xfId="9692"/>
    <cellStyle name="Normal 16 8 2" xfId="9693"/>
    <cellStyle name="Normal 16 8 2 2" xfId="9694"/>
    <cellStyle name="Normal 16 8 2 2 2" xfId="9695"/>
    <cellStyle name="Normal 16 8 2 3" xfId="9696"/>
    <cellStyle name="Normal 16 8 2 3 2" xfId="9697"/>
    <cellStyle name="Normal 16 8 2 4" xfId="9698"/>
    <cellStyle name="Normal 16 8 3" xfId="9699"/>
    <cellStyle name="Normal 16 8 3 2" xfId="9700"/>
    <cellStyle name="Normal 16 8 4" xfId="9701"/>
    <cellStyle name="Normal 16 8 4 2" xfId="9702"/>
    <cellStyle name="Normal 16 8 5" xfId="9703"/>
    <cellStyle name="Normal 16 9" xfId="9704"/>
    <cellStyle name="Normal 16 9 2" xfId="9705"/>
    <cellStyle name="Normal 16 9 2 2" xfId="9706"/>
    <cellStyle name="Normal 16 9 2 2 2" xfId="9707"/>
    <cellStyle name="Normal 16 9 2 3" xfId="9708"/>
    <cellStyle name="Normal 16 9 2 3 2" xfId="9709"/>
    <cellStyle name="Normal 16 9 2 4" xfId="9710"/>
    <cellStyle name="Normal 16 9 3" xfId="9711"/>
    <cellStyle name="Normal 16 9 3 2" xfId="9712"/>
    <cellStyle name="Normal 16 9 4" xfId="9713"/>
    <cellStyle name="Normal 16 9 4 2" xfId="9714"/>
    <cellStyle name="Normal 16 9 5" xfId="9715"/>
    <cellStyle name="Normal 17" xfId="9716"/>
    <cellStyle name="Normal 17 2" xfId="9717"/>
    <cellStyle name="Normal 17 2 2" xfId="9718"/>
    <cellStyle name="Normal 17 3" xfId="9719"/>
    <cellStyle name="Normal 17 3 2" xfId="9720"/>
    <cellStyle name="Normal 17 4" xfId="9721"/>
    <cellStyle name="Normal 18" xfId="9722"/>
    <cellStyle name="Normal 18 10" xfId="9723"/>
    <cellStyle name="Normal 18 10 2" xfId="9724"/>
    <cellStyle name="Normal 18 10 2 2" xfId="9725"/>
    <cellStyle name="Normal 18 10 2 2 2" xfId="9726"/>
    <cellStyle name="Normal 18 10 2 3" xfId="9727"/>
    <cellStyle name="Normal 18 10 2 3 2" xfId="9728"/>
    <cellStyle name="Normal 18 10 2 4" xfId="9729"/>
    <cellStyle name="Normal 18 10 3" xfId="9730"/>
    <cellStyle name="Normal 18 10 3 2" xfId="9731"/>
    <cellStyle name="Normal 18 10 4" xfId="9732"/>
    <cellStyle name="Normal 18 10 4 2" xfId="9733"/>
    <cellStyle name="Normal 18 10 5" xfId="9734"/>
    <cellStyle name="Normal 18 11" xfId="9735"/>
    <cellStyle name="Normal 18 11 2" xfId="9736"/>
    <cellStyle name="Normal 18 11 2 2" xfId="9737"/>
    <cellStyle name="Normal 18 11 2 2 2" xfId="9738"/>
    <cellStyle name="Normal 18 11 2 3" xfId="9739"/>
    <cellStyle name="Normal 18 11 2 3 2" xfId="9740"/>
    <cellStyle name="Normal 18 11 2 4" xfId="9741"/>
    <cellStyle name="Normal 18 11 3" xfId="9742"/>
    <cellStyle name="Normal 18 11 3 2" xfId="9743"/>
    <cellStyle name="Normal 18 11 4" xfId="9744"/>
    <cellStyle name="Normal 18 11 4 2" xfId="9745"/>
    <cellStyle name="Normal 18 11 5" xfId="9746"/>
    <cellStyle name="Normal 18 12" xfId="9747"/>
    <cellStyle name="Normal 18 12 2" xfId="9748"/>
    <cellStyle name="Normal 18 12 2 2" xfId="9749"/>
    <cellStyle name="Normal 18 12 2 2 2" xfId="9750"/>
    <cellStyle name="Normal 18 12 2 3" xfId="9751"/>
    <cellStyle name="Normal 18 12 2 3 2" xfId="9752"/>
    <cellStyle name="Normal 18 12 2 4" xfId="9753"/>
    <cellStyle name="Normal 18 12 3" xfId="9754"/>
    <cellStyle name="Normal 18 12 3 2" xfId="9755"/>
    <cellStyle name="Normal 18 12 4" xfId="9756"/>
    <cellStyle name="Normal 18 12 4 2" xfId="9757"/>
    <cellStyle name="Normal 18 12 5" xfId="9758"/>
    <cellStyle name="Normal 18 13" xfId="9759"/>
    <cellStyle name="Normal 18 13 2" xfId="9760"/>
    <cellStyle name="Normal 18 13 2 2" xfId="9761"/>
    <cellStyle name="Normal 18 13 2 2 2" xfId="9762"/>
    <cellStyle name="Normal 18 13 2 3" xfId="9763"/>
    <cellStyle name="Normal 18 13 2 3 2" xfId="9764"/>
    <cellStyle name="Normal 18 13 2 4" xfId="9765"/>
    <cellStyle name="Normal 18 13 3" xfId="9766"/>
    <cellStyle name="Normal 18 13 3 2" xfId="9767"/>
    <cellStyle name="Normal 18 13 4" xfId="9768"/>
    <cellStyle name="Normal 18 13 4 2" xfId="9769"/>
    <cellStyle name="Normal 18 13 5" xfId="9770"/>
    <cellStyle name="Normal 18 14" xfId="9771"/>
    <cellStyle name="Normal 18 14 2" xfId="9772"/>
    <cellStyle name="Normal 18 14 2 2" xfId="9773"/>
    <cellStyle name="Normal 18 14 2 2 2" xfId="9774"/>
    <cellStyle name="Normal 18 14 2 3" xfId="9775"/>
    <cellStyle name="Normal 18 14 2 3 2" xfId="9776"/>
    <cellStyle name="Normal 18 14 2 4" xfId="9777"/>
    <cellStyle name="Normal 18 14 3" xfId="9778"/>
    <cellStyle name="Normal 18 14 3 2" xfId="9779"/>
    <cellStyle name="Normal 18 14 4" xfId="9780"/>
    <cellStyle name="Normal 18 14 4 2" xfId="9781"/>
    <cellStyle name="Normal 18 14 5" xfId="9782"/>
    <cellStyle name="Normal 18 15" xfId="9783"/>
    <cellStyle name="Normal 18 15 2" xfId="9784"/>
    <cellStyle name="Normal 18 15 2 2" xfId="9785"/>
    <cellStyle name="Normal 18 15 2 2 2" xfId="9786"/>
    <cellStyle name="Normal 18 15 2 3" xfId="9787"/>
    <cellStyle name="Normal 18 15 2 3 2" xfId="9788"/>
    <cellStyle name="Normal 18 15 2 4" xfId="9789"/>
    <cellStyle name="Normal 18 15 3" xfId="9790"/>
    <cellStyle name="Normal 18 15 3 2" xfId="9791"/>
    <cellStyle name="Normal 18 15 4" xfId="9792"/>
    <cellStyle name="Normal 18 15 4 2" xfId="9793"/>
    <cellStyle name="Normal 18 15 5" xfId="9794"/>
    <cellStyle name="Normal 18 16" xfId="9795"/>
    <cellStyle name="Normal 18 16 2" xfId="9796"/>
    <cellStyle name="Normal 18 16 2 2" xfId="9797"/>
    <cellStyle name="Normal 18 16 2 2 2" xfId="9798"/>
    <cellStyle name="Normal 18 16 2 3" xfId="9799"/>
    <cellStyle name="Normal 18 16 2 3 2" xfId="9800"/>
    <cellStyle name="Normal 18 16 2 4" xfId="9801"/>
    <cellStyle name="Normal 18 16 3" xfId="9802"/>
    <cellStyle name="Normal 18 16 3 2" xfId="9803"/>
    <cellStyle name="Normal 18 16 4" xfId="9804"/>
    <cellStyle name="Normal 18 16 4 2" xfId="9805"/>
    <cellStyle name="Normal 18 16 5" xfId="9806"/>
    <cellStyle name="Normal 18 17" xfId="9807"/>
    <cellStyle name="Normal 18 17 2" xfId="9808"/>
    <cellStyle name="Normal 18 17 2 2" xfId="9809"/>
    <cellStyle name="Normal 18 17 2 2 2" xfId="9810"/>
    <cellStyle name="Normal 18 17 2 3" xfId="9811"/>
    <cellStyle name="Normal 18 17 2 3 2" xfId="9812"/>
    <cellStyle name="Normal 18 17 2 4" xfId="9813"/>
    <cellStyle name="Normal 18 17 3" xfId="9814"/>
    <cellStyle name="Normal 18 17 3 2" xfId="9815"/>
    <cellStyle name="Normal 18 17 4" xfId="9816"/>
    <cellStyle name="Normal 18 17 4 2" xfId="9817"/>
    <cellStyle name="Normal 18 17 5" xfId="9818"/>
    <cellStyle name="Normal 18 18" xfId="9819"/>
    <cellStyle name="Normal 18 18 2" xfId="9820"/>
    <cellStyle name="Normal 18 18 2 2" xfId="9821"/>
    <cellStyle name="Normal 18 18 2 2 2" xfId="9822"/>
    <cellStyle name="Normal 18 18 2 3" xfId="9823"/>
    <cellStyle name="Normal 18 18 2 3 2" xfId="9824"/>
    <cellStyle name="Normal 18 18 2 4" xfId="9825"/>
    <cellStyle name="Normal 18 18 3" xfId="9826"/>
    <cellStyle name="Normal 18 18 3 2" xfId="9827"/>
    <cellStyle name="Normal 18 18 4" xfId="9828"/>
    <cellStyle name="Normal 18 18 4 2" xfId="9829"/>
    <cellStyle name="Normal 18 18 5" xfId="9830"/>
    <cellStyle name="Normal 18 19" xfId="9831"/>
    <cellStyle name="Normal 18 19 2" xfId="9832"/>
    <cellStyle name="Normal 18 19 2 2" xfId="9833"/>
    <cellStyle name="Normal 18 19 3" xfId="9834"/>
    <cellStyle name="Normal 18 19 3 2" xfId="9835"/>
    <cellStyle name="Normal 18 19 4" xfId="9836"/>
    <cellStyle name="Normal 18 2" xfId="9837"/>
    <cellStyle name="Normal 18 2 2" xfId="9838"/>
    <cellStyle name="Normal 18 2 2 2" xfId="9839"/>
    <cellStyle name="Normal 18 2 2 2 2" xfId="9840"/>
    <cellStyle name="Normal 18 2 2 3" xfId="9841"/>
    <cellStyle name="Normal 18 2 2 3 2" xfId="9842"/>
    <cellStyle name="Normal 18 2 2 4" xfId="9843"/>
    <cellStyle name="Normal 18 2 3" xfId="9844"/>
    <cellStyle name="Normal 18 2 3 2" xfId="9845"/>
    <cellStyle name="Normal 18 2 4" xfId="9846"/>
    <cellStyle name="Normal 18 2 4 2" xfId="9847"/>
    <cellStyle name="Normal 18 2 5" xfId="9848"/>
    <cellStyle name="Normal 18 20" xfId="9849"/>
    <cellStyle name="Normal 18 20 2" xfId="9850"/>
    <cellStyle name="Normal 18 21" xfId="9851"/>
    <cellStyle name="Normal 18 21 2" xfId="9852"/>
    <cellStyle name="Normal 18 22" xfId="9853"/>
    <cellStyle name="Normal 18 22 2" xfId="9854"/>
    <cellStyle name="Normal 18 23" xfId="9855"/>
    <cellStyle name="Normal 18 3" xfId="9856"/>
    <cellStyle name="Normal 18 3 2" xfId="9857"/>
    <cellStyle name="Normal 18 3 2 2" xfId="9858"/>
    <cellStyle name="Normal 18 3 2 2 2" xfId="9859"/>
    <cellStyle name="Normal 18 3 2 3" xfId="9860"/>
    <cellStyle name="Normal 18 3 2 3 2" xfId="9861"/>
    <cellStyle name="Normal 18 3 2 4" xfId="9862"/>
    <cellStyle name="Normal 18 3 3" xfId="9863"/>
    <cellStyle name="Normal 18 3 3 2" xfId="9864"/>
    <cellStyle name="Normal 18 3 4" xfId="9865"/>
    <cellStyle name="Normal 18 3 4 2" xfId="9866"/>
    <cellStyle name="Normal 18 3 5" xfId="9867"/>
    <cellStyle name="Normal 18 4" xfId="9868"/>
    <cellStyle name="Normal 18 4 2" xfId="9869"/>
    <cellStyle name="Normal 18 4 2 2" xfId="9870"/>
    <cellStyle name="Normal 18 4 2 2 2" xfId="9871"/>
    <cellStyle name="Normal 18 4 2 3" xfId="9872"/>
    <cellStyle name="Normal 18 4 2 3 2" xfId="9873"/>
    <cellStyle name="Normal 18 4 2 4" xfId="9874"/>
    <cellStyle name="Normal 18 4 3" xfId="9875"/>
    <cellStyle name="Normal 18 4 3 2" xfId="9876"/>
    <cellStyle name="Normal 18 4 4" xfId="9877"/>
    <cellStyle name="Normal 18 4 4 2" xfId="9878"/>
    <cellStyle name="Normal 18 4 5" xfId="9879"/>
    <cellStyle name="Normal 18 5" xfId="9880"/>
    <cellStyle name="Normal 18 5 2" xfId="9881"/>
    <cellStyle name="Normal 18 5 2 2" xfId="9882"/>
    <cellStyle name="Normal 18 5 2 2 2" xfId="9883"/>
    <cellStyle name="Normal 18 5 2 3" xfId="9884"/>
    <cellStyle name="Normal 18 5 2 3 2" xfId="9885"/>
    <cellStyle name="Normal 18 5 2 4" xfId="9886"/>
    <cellStyle name="Normal 18 5 3" xfId="9887"/>
    <cellStyle name="Normal 18 5 3 2" xfId="9888"/>
    <cellStyle name="Normal 18 5 4" xfId="9889"/>
    <cellStyle name="Normal 18 5 4 2" xfId="9890"/>
    <cellStyle name="Normal 18 5 5" xfId="9891"/>
    <cellStyle name="Normal 18 6" xfId="9892"/>
    <cellStyle name="Normal 18 6 2" xfId="9893"/>
    <cellStyle name="Normal 18 6 2 2" xfId="9894"/>
    <cellStyle name="Normal 18 6 2 2 2" xfId="9895"/>
    <cellStyle name="Normal 18 6 2 3" xfId="9896"/>
    <cellStyle name="Normal 18 6 2 3 2" xfId="9897"/>
    <cellStyle name="Normal 18 6 2 4" xfId="9898"/>
    <cellStyle name="Normal 18 6 3" xfId="9899"/>
    <cellStyle name="Normal 18 6 3 2" xfId="9900"/>
    <cellStyle name="Normal 18 6 4" xfId="9901"/>
    <cellStyle name="Normal 18 6 4 2" xfId="9902"/>
    <cellStyle name="Normal 18 6 5" xfId="9903"/>
    <cellStyle name="Normal 18 7" xfId="9904"/>
    <cellStyle name="Normal 18 7 2" xfId="9905"/>
    <cellStyle name="Normal 18 7 2 2" xfId="9906"/>
    <cellStyle name="Normal 18 7 2 2 2" xfId="9907"/>
    <cellStyle name="Normal 18 7 2 3" xfId="9908"/>
    <cellStyle name="Normal 18 7 2 3 2" xfId="9909"/>
    <cellStyle name="Normal 18 7 2 4" xfId="9910"/>
    <cellStyle name="Normal 18 7 3" xfId="9911"/>
    <cellStyle name="Normal 18 7 3 2" xfId="9912"/>
    <cellStyle name="Normal 18 7 4" xfId="9913"/>
    <cellStyle name="Normal 18 7 4 2" xfId="9914"/>
    <cellStyle name="Normal 18 7 5" xfId="9915"/>
    <cellStyle name="Normal 18 8" xfId="9916"/>
    <cellStyle name="Normal 18 8 2" xfId="9917"/>
    <cellStyle name="Normal 18 8 2 2" xfId="9918"/>
    <cellStyle name="Normal 18 8 2 2 2" xfId="9919"/>
    <cellStyle name="Normal 18 8 2 3" xfId="9920"/>
    <cellStyle name="Normal 18 8 2 3 2" xfId="9921"/>
    <cellStyle name="Normal 18 8 2 4" xfId="9922"/>
    <cellStyle name="Normal 18 8 3" xfId="9923"/>
    <cellStyle name="Normal 18 8 3 2" xfId="9924"/>
    <cellStyle name="Normal 18 8 4" xfId="9925"/>
    <cellStyle name="Normal 18 8 4 2" xfId="9926"/>
    <cellStyle name="Normal 18 8 5" xfId="9927"/>
    <cellStyle name="Normal 18 9" xfId="9928"/>
    <cellStyle name="Normal 18 9 2" xfId="9929"/>
    <cellStyle name="Normal 18 9 2 2" xfId="9930"/>
    <cellStyle name="Normal 18 9 2 2 2" xfId="9931"/>
    <cellStyle name="Normal 18 9 2 3" xfId="9932"/>
    <cellStyle name="Normal 18 9 2 3 2" xfId="9933"/>
    <cellStyle name="Normal 18 9 2 4" xfId="9934"/>
    <cellStyle name="Normal 18 9 3" xfId="9935"/>
    <cellStyle name="Normal 18 9 3 2" xfId="9936"/>
    <cellStyle name="Normal 18 9 4" xfId="9937"/>
    <cellStyle name="Normal 18 9 4 2" xfId="9938"/>
    <cellStyle name="Normal 18 9 5" xfId="9939"/>
    <cellStyle name="Normal 19" xfId="9940"/>
    <cellStyle name="Normal 19 10" xfId="9941"/>
    <cellStyle name="Normal 19 10 2" xfId="9942"/>
    <cellStyle name="Normal 19 10 2 2" xfId="9943"/>
    <cellStyle name="Normal 19 10 2 2 2" xfId="9944"/>
    <cellStyle name="Normal 19 10 2 3" xfId="9945"/>
    <cellStyle name="Normal 19 10 2 3 2" xfId="9946"/>
    <cellStyle name="Normal 19 10 2 4" xfId="9947"/>
    <cellStyle name="Normal 19 10 3" xfId="9948"/>
    <cellStyle name="Normal 19 10 3 2" xfId="9949"/>
    <cellStyle name="Normal 19 10 4" xfId="9950"/>
    <cellStyle name="Normal 19 10 4 2" xfId="9951"/>
    <cellStyle name="Normal 19 10 5" xfId="9952"/>
    <cellStyle name="Normal 19 11" xfId="9953"/>
    <cellStyle name="Normal 19 11 2" xfId="9954"/>
    <cellStyle name="Normal 19 11 2 2" xfId="9955"/>
    <cellStyle name="Normal 19 11 2 2 2" xfId="9956"/>
    <cellStyle name="Normal 19 11 2 3" xfId="9957"/>
    <cellStyle name="Normal 19 11 2 3 2" xfId="9958"/>
    <cellStyle name="Normal 19 11 2 4" xfId="9959"/>
    <cellStyle name="Normal 19 11 3" xfId="9960"/>
    <cellStyle name="Normal 19 11 3 2" xfId="9961"/>
    <cellStyle name="Normal 19 11 4" xfId="9962"/>
    <cellStyle name="Normal 19 11 4 2" xfId="9963"/>
    <cellStyle name="Normal 19 11 5" xfId="9964"/>
    <cellStyle name="Normal 19 12" xfId="9965"/>
    <cellStyle name="Normal 19 12 2" xfId="9966"/>
    <cellStyle name="Normal 19 12 2 2" xfId="9967"/>
    <cellStyle name="Normal 19 12 2 2 2" xfId="9968"/>
    <cellStyle name="Normal 19 12 2 3" xfId="9969"/>
    <cellStyle name="Normal 19 12 2 3 2" xfId="9970"/>
    <cellStyle name="Normal 19 12 2 4" xfId="9971"/>
    <cellStyle name="Normal 19 12 3" xfId="9972"/>
    <cellStyle name="Normal 19 12 3 2" xfId="9973"/>
    <cellStyle name="Normal 19 12 4" xfId="9974"/>
    <cellStyle name="Normal 19 12 4 2" xfId="9975"/>
    <cellStyle name="Normal 19 12 5" xfId="9976"/>
    <cellStyle name="Normal 19 13" xfId="9977"/>
    <cellStyle name="Normal 19 13 2" xfId="9978"/>
    <cellStyle name="Normal 19 13 2 2" xfId="9979"/>
    <cellStyle name="Normal 19 13 2 2 2" xfId="9980"/>
    <cellStyle name="Normal 19 13 2 3" xfId="9981"/>
    <cellStyle name="Normal 19 13 2 3 2" xfId="9982"/>
    <cellStyle name="Normal 19 13 2 4" xfId="9983"/>
    <cellStyle name="Normal 19 13 3" xfId="9984"/>
    <cellStyle name="Normal 19 13 3 2" xfId="9985"/>
    <cellStyle name="Normal 19 13 4" xfId="9986"/>
    <cellStyle name="Normal 19 13 4 2" xfId="9987"/>
    <cellStyle name="Normal 19 13 5" xfId="9988"/>
    <cellStyle name="Normal 19 14" xfId="9989"/>
    <cellStyle name="Normal 19 14 2" xfId="9990"/>
    <cellStyle name="Normal 19 14 2 2" xfId="9991"/>
    <cellStyle name="Normal 19 14 2 2 2" xfId="9992"/>
    <cellStyle name="Normal 19 14 2 3" xfId="9993"/>
    <cellStyle name="Normal 19 14 2 3 2" xfId="9994"/>
    <cellStyle name="Normal 19 14 2 4" xfId="9995"/>
    <cellStyle name="Normal 19 14 3" xfId="9996"/>
    <cellStyle name="Normal 19 14 3 2" xfId="9997"/>
    <cellStyle name="Normal 19 14 4" xfId="9998"/>
    <cellStyle name="Normal 19 14 4 2" xfId="9999"/>
    <cellStyle name="Normal 19 14 5" xfId="10000"/>
    <cellStyle name="Normal 19 15" xfId="10001"/>
    <cellStyle name="Normal 19 15 2" xfId="10002"/>
    <cellStyle name="Normal 19 15 2 2" xfId="10003"/>
    <cellStyle name="Normal 19 15 2 2 2" xfId="10004"/>
    <cellStyle name="Normal 19 15 2 3" xfId="10005"/>
    <cellStyle name="Normal 19 15 2 3 2" xfId="10006"/>
    <cellStyle name="Normal 19 15 2 4" xfId="10007"/>
    <cellStyle name="Normal 19 15 3" xfId="10008"/>
    <cellStyle name="Normal 19 15 3 2" xfId="10009"/>
    <cellStyle name="Normal 19 15 4" xfId="10010"/>
    <cellStyle name="Normal 19 15 4 2" xfId="10011"/>
    <cellStyle name="Normal 19 15 5" xfId="10012"/>
    <cellStyle name="Normal 19 16" xfId="10013"/>
    <cellStyle name="Normal 19 16 2" xfId="10014"/>
    <cellStyle name="Normal 19 16 2 2" xfId="10015"/>
    <cellStyle name="Normal 19 16 2 2 2" xfId="10016"/>
    <cellStyle name="Normal 19 16 2 3" xfId="10017"/>
    <cellStyle name="Normal 19 16 2 3 2" xfId="10018"/>
    <cellStyle name="Normal 19 16 2 4" xfId="10019"/>
    <cellStyle name="Normal 19 16 3" xfId="10020"/>
    <cellStyle name="Normal 19 16 3 2" xfId="10021"/>
    <cellStyle name="Normal 19 16 4" xfId="10022"/>
    <cellStyle name="Normal 19 16 4 2" xfId="10023"/>
    <cellStyle name="Normal 19 16 5" xfId="10024"/>
    <cellStyle name="Normal 19 17" xfId="10025"/>
    <cellStyle name="Normal 19 17 2" xfId="10026"/>
    <cellStyle name="Normal 19 17 2 2" xfId="10027"/>
    <cellStyle name="Normal 19 17 2 2 2" xfId="10028"/>
    <cellStyle name="Normal 19 17 2 3" xfId="10029"/>
    <cellStyle name="Normal 19 17 2 3 2" xfId="10030"/>
    <cellStyle name="Normal 19 17 2 4" xfId="10031"/>
    <cellStyle name="Normal 19 17 3" xfId="10032"/>
    <cellStyle name="Normal 19 17 3 2" xfId="10033"/>
    <cellStyle name="Normal 19 17 4" xfId="10034"/>
    <cellStyle name="Normal 19 17 4 2" xfId="10035"/>
    <cellStyle name="Normal 19 17 5" xfId="10036"/>
    <cellStyle name="Normal 19 18" xfId="10037"/>
    <cellStyle name="Normal 19 18 2" xfId="10038"/>
    <cellStyle name="Normal 19 18 2 2" xfId="10039"/>
    <cellStyle name="Normal 19 18 2 2 2" xfId="10040"/>
    <cellStyle name="Normal 19 18 2 3" xfId="10041"/>
    <cellStyle name="Normal 19 18 2 3 2" xfId="10042"/>
    <cellStyle name="Normal 19 18 2 4" xfId="10043"/>
    <cellStyle name="Normal 19 18 3" xfId="10044"/>
    <cellStyle name="Normal 19 18 3 2" xfId="10045"/>
    <cellStyle name="Normal 19 18 4" xfId="10046"/>
    <cellStyle name="Normal 19 18 4 2" xfId="10047"/>
    <cellStyle name="Normal 19 18 5" xfId="10048"/>
    <cellStyle name="Normal 19 19" xfId="10049"/>
    <cellStyle name="Normal 19 19 2" xfId="10050"/>
    <cellStyle name="Normal 19 19 2 2" xfId="10051"/>
    <cellStyle name="Normal 19 19 3" xfId="10052"/>
    <cellStyle name="Normal 19 19 3 2" xfId="10053"/>
    <cellStyle name="Normal 19 19 4" xfId="10054"/>
    <cellStyle name="Normal 19 2" xfId="10055"/>
    <cellStyle name="Normal 19 2 2" xfId="10056"/>
    <cellStyle name="Normal 19 2 2 2" xfId="10057"/>
    <cellStyle name="Normal 19 2 2 2 2" xfId="10058"/>
    <cellStyle name="Normal 19 2 2 3" xfId="10059"/>
    <cellStyle name="Normal 19 2 2 3 2" xfId="10060"/>
    <cellStyle name="Normal 19 2 2 4" xfId="10061"/>
    <cellStyle name="Normal 19 2 3" xfId="10062"/>
    <cellStyle name="Normal 19 2 3 2" xfId="10063"/>
    <cellStyle name="Normal 19 2 4" xfId="10064"/>
    <cellStyle name="Normal 19 2 4 2" xfId="10065"/>
    <cellStyle name="Normal 19 2 5" xfId="10066"/>
    <cellStyle name="Normal 19 20" xfId="10067"/>
    <cellStyle name="Normal 19 20 2" xfId="10068"/>
    <cellStyle name="Normal 19 21" xfId="10069"/>
    <cellStyle name="Normal 19 21 2" xfId="10070"/>
    <cellStyle name="Normal 19 22" xfId="10071"/>
    <cellStyle name="Normal 19 22 2" xfId="10072"/>
    <cellStyle name="Normal 19 23" xfId="10073"/>
    <cellStyle name="Normal 19 3" xfId="10074"/>
    <cellStyle name="Normal 19 3 2" xfId="10075"/>
    <cellStyle name="Normal 19 3 2 2" xfId="10076"/>
    <cellStyle name="Normal 19 3 2 2 2" xfId="10077"/>
    <cellStyle name="Normal 19 3 2 3" xfId="10078"/>
    <cellStyle name="Normal 19 3 2 3 2" xfId="10079"/>
    <cellStyle name="Normal 19 3 2 4" xfId="10080"/>
    <cellStyle name="Normal 19 3 3" xfId="10081"/>
    <cellStyle name="Normal 19 3 3 2" xfId="10082"/>
    <cellStyle name="Normal 19 3 4" xfId="10083"/>
    <cellStyle name="Normal 19 3 4 2" xfId="10084"/>
    <cellStyle name="Normal 19 3 5" xfId="10085"/>
    <cellStyle name="Normal 19 4" xfId="10086"/>
    <cellStyle name="Normal 19 4 2" xfId="10087"/>
    <cellStyle name="Normal 19 4 2 2" xfId="10088"/>
    <cellStyle name="Normal 19 4 2 2 2" xfId="10089"/>
    <cellStyle name="Normal 19 4 2 3" xfId="10090"/>
    <cellStyle name="Normal 19 4 2 3 2" xfId="10091"/>
    <cellStyle name="Normal 19 4 2 4" xfId="10092"/>
    <cellStyle name="Normal 19 4 3" xfId="10093"/>
    <cellStyle name="Normal 19 4 3 2" xfId="10094"/>
    <cellStyle name="Normal 19 4 4" xfId="10095"/>
    <cellStyle name="Normal 19 4 4 2" xfId="10096"/>
    <cellStyle name="Normal 19 4 5" xfId="10097"/>
    <cellStyle name="Normal 19 5" xfId="10098"/>
    <cellStyle name="Normal 19 5 2" xfId="10099"/>
    <cellStyle name="Normal 19 5 2 2" xfId="10100"/>
    <cellStyle name="Normal 19 5 2 2 2" xfId="10101"/>
    <cellStyle name="Normal 19 5 2 3" xfId="10102"/>
    <cellStyle name="Normal 19 5 2 3 2" xfId="10103"/>
    <cellStyle name="Normal 19 5 2 4" xfId="10104"/>
    <cellStyle name="Normal 19 5 3" xfId="10105"/>
    <cellStyle name="Normal 19 5 3 2" xfId="10106"/>
    <cellStyle name="Normal 19 5 4" xfId="10107"/>
    <cellStyle name="Normal 19 5 4 2" xfId="10108"/>
    <cellStyle name="Normal 19 5 5" xfId="10109"/>
    <cellStyle name="Normal 19 6" xfId="10110"/>
    <cellStyle name="Normal 19 6 2" xfId="10111"/>
    <cellStyle name="Normal 19 6 2 2" xfId="10112"/>
    <cellStyle name="Normal 19 6 2 2 2" xfId="10113"/>
    <cellStyle name="Normal 19 6 2 3" xfId="10114"/>
    <cellStyle name="Normal 19 6 2 3 2" xfId="10115"/>
    <cellStyle name="Normal 19 6 2 4" xfId="10116"/>
    <cellStyle name="Normal 19 6 3" xfId="10117"/>
    <cellStyle name="Normal 19 6 3 2" xfId="10118"/>
    <cellStyle name="Normal 19 6 4" xfId="10119"/>
    <cellStyle name="Normal 19 6 4 2" xfId="10120"/>
    <cellStyle name="Normal 19 6 5" xfId="10121"/>
    <cellStyle name="Normal 19 7" xfId="10122"/>
    <cellStyle name="Normal 19 7 2" xfId="10123"/>
    <cellStyle name="Normal 19 7 2 2" xfId="10124"/>
    <cellStyle name="Normal 19 7 2 2 2" xfId="10125"/>
    <cellStyle name="Normal 19 7 2 3" xfId="10126"/>
    <cellStyle name="Normal 19 7 2 3 2" xfId="10127"/>
    <cellStyle name="Normal 19 7 2 4" xfId="10128"/>
    <cellStyle name="Normal 19 7 3" xfId="10129"/>
    <cellStyle name="Normal 19 7 3 2" xfId="10130"/>
    <cellStyle name="Normal 19 7 4" xfId="10131"/>
    <cellStyle name="Normal 19 7 4 2" xfId="10132"/>
    <cellStyle name="Normal 19 7 5" xfId="10133"/>
    <cellStyle name="Normal 19 8" xfId="10134"/>
    <cellStyle name="Normal 19 8 2" xfId="10135"/>
    <cellStyle name="Normal 19 8 2 2" xfId="10136"/>
    <cellStyle name="Normal 19 8 2 2 2" xfId="10137"/>
    <cellStyle name="Normal 19 8 2 3" xfId="10138"/>
    <cellStyle name="Normal 19 8 2 3 2" xfId="10139"/>
    <cellStyle name="Normal 19 8 2 4" xfId="10140"/>
    <cellStyle name="Normal 19 8 3" xfId="10141"/>
    <cellStyle name="Normal 19 8 3 2" xfId="10142"/>
    <cellStyle name="Normal 19 8 4" xfId="10143"/>
    <cellStyle name="Normal 19 8 4 2" xfId="10144"/>
    <cellStyle name="Normal 19 8 5" xfId="10145"/>
    <cellStyle name="Normal 19 9" xfId="10146"/>
    <cellStyle name="Normal 19 9 2" xfId="10147"/>
    <cellStyle name="Normal 19 9 2 2" xfId="10148"/>
    <cellStyle name="Normal 19 9 2 2 2" xfId="10149"/>
    <cellStyle name="Normal 19 9 2 3" xfId="10150"/>
    <cellStyle name="Normal 19 9 2 3 2" xfId="10151"/>
    <cellStyle name="Normal 19 9 2 4" xfId="10152"/>
    <cellStyle name="Normal 19 9 3" xfId="10153"/>
    <cellStyle name="Normal 19 9 3 2" xfId="10154"/>
    <cellStyle name="Normal 19 9 4" xfId="10155"/>
    <cellStyle name="Normal 19 9 4 2" xfId="10156"/>
    <cellStyle name="Normal 19 9 5" xfId="10157"/>
    <cellStyle name="Normal 2" xfId="2"/>
    <cellStyle name="Normal 2 10" xfId="10158"/>
    <cellStyle name="Normal 2 10 2" xfId="10159"/>
    <cellStyle name="Normal 2 10 2 2" xfId="10160"/>
    <cellStyle name="Normal 2 10 2 2 2" xfId="10161"/>
    <cellStyle name="Normal 2 10 2 2 2 2" xfId="10162"/>
    <cellStyle name="Normal 2 10 2 2 3" xfId="10163"/>
    <cellStyle name="Normal 2 10 2 2 3 2" xfId="10164"/>
    <cellStyle name="Normal 2 10 2 2 4" xfId="10165"/>
    <cellStyle name="Normal 2 10 2 3" xfId="10166"/>
    <cellStyle name="Normal 2 10 2 3 2" xfId="10167"/>
    <cellStyle name="Normal 2 10 2 4" xfId="10168"/>
    <cellStyle name="Normal 2 10 2 4 2" xfId="10169"/>
    <cellStyle name="Normal 2 10 2 5" xfId="10170"/>
    <cellStyle name="Normal 2 10 3" xfId="10171"/>
    <cellStyle name="Normal 2 10 3 2" xfId="10172"/>
    <cellStyle name="Normal 2 10 3 2 2" xfId="10173"/>
    <cellStyle name="Normal 2 10 3 3" xfId="10174"/>
    <cellStyle name="Normal 2 10 3 3 2" xfId="10175"/>
    <cellStyle name="Normal 2 10 3 4" xfId="10176"/>
    <cellStyle name="Normal 2 10 4" xfId="10177"/>
    <cellStyle name="Normal 2 10 4 2" xfId="10178"/>
    <cellStyle name="Normal 2 10 5" xfId="10179"/>
    <cellStyle name="Normal 2 10 5 2" xfId="10180"/>
    <cellStyle name="Normal 2 10 6" xfId="10181"/>
    <cellStyle name="Normal 2 11" xfId="10182"/>
    <cellStyle name="Normal 2 11 2" xfId="10183"/>
    <cellStyle name="Normal 2 11 2 2" xfId="10184"/>
    <cellStyle name="Normal 2 11 2 2 2" xfId="10185"/>
    <cellStyle name="Normal 2 11 2 2 2 2" xfId="10186"/>
    <cellStyle name="Normal 2 11 2 2 3" xfId="10187"/>
    <cellStyle name="Normal 2 11 2 2 3 2" xfId="10188"/>
    <cellStyle name="Normal 2 11 2 2 4" xfId="10189"/>
    <cellStyle name="Normal 2 11 2 3" xfId="10190"/>
    <cellStyle name="Normal 2 11 2 3 2" xfId="10191"/>
    <cellStyle name="Normal 2 11 2 4" xfId="10192"/>
    <cellStyle name="Normal 2 11 2 4 2" xfId="10193"/>
    <cellStyle name="Normal 2 11 2 5" xfId="10194"/>
    <cellStyle name="Normal 2 11 3" xfId="10195"/>
    <cellStyle name="Normal 2 11 3 2" xfId="10196"/>
    <cellStyle name="Normal 2 11 3 2 2" xfId="10197"/>
    <cellStyle name="Normal 2 11 3 3" xfId="10198"/>
    <cellStyle name="Normal 2 11 3 3 2" xfId="10199"/>
    <cellStyle name="Normal 2 11 3 4" xfId="10200"/>
    <cellStyle name="Normal 2 11 4" xfId="10201"/>
    <cellStyle name="Normal 2 11 4 2" xfId="10202"/>
    <cellStyle name="Normal 2 11 5" xfId="10203"/>
    <cellStyle name="Normal 2 11 5 2" xfId="10204"/>
    <cellStyle name="Normal 2 11 6" xfId="10205"/>
    <cellStyle name="Normal 2 12" xfId="10206"/>
    <cellStyle name="Normal 2 12 2" xfId="10207"/>
    <cellStyle name="Normal 2 12 2 2" xfId="10208"/>
    <cellStyle name="Normal 2 12 2 2 2" xfId="10209"/>
    <cellStyle name="Normal 2 12 2 2 2 2" xfId="10210"/>
    <cellStyle name="Normal 2 12 2 2 3" xfId="10211"/>
    <cellStyle name="Normal 2 12 2 2 3 2" xfId="10212"/>
    <cellStyle name="Normal 2 12 2 2 4" xfId="10213"/>
    <cellStyle name="Normal 2 12 2 3" xfId="10214"/>
    <cellStyle name="Normal 2 12 2 3 2" xfId="10215"/>
    <cellStyle name="Normal 2 12 2 4" xfId="10216"/>
    <cellStyle name="Normal 2 12 2 4 2" xfId="10217"/>
    <cellStyle name="Normal 2 12 2 5" xfId="10218"/>
    <cellStyle name="Normal 2 12 3" xfId="10219"/>
    <cellStyle name="Normal 2 12 3 2" xfId="10220"/>
    <cellStyle name="Normal 2 12 3 2 2" xfId="10221"/>
    <cellStyle name="Normal 2 12 3 3" xfId="10222"/>
    <cellStyle name="Normal 2 12 3 3 2" xfId="10223"/>
    <cellStyle name="Normal 2 12 3 4" xfId="10224"/>
    <cellStyle name="Normal 2 12 4" xfId="10225"/>
    <cellStyle name="Normal 2 12 4 2" xfId="10226"/>
    <cellStyle name="Normal 2 12 5" xfId="10227"/>
    <cellStyle name="Normal 2 12 5 2" xfId="10228"/>
    <cellStyle name="Normal 2 12 6" xfId="10229"/>
    <cellStyle name="Normal 2 13" xfId="10230"/>
    <cellStyle name="Normal 2 13 2" xfId="10231"/>
    <cellStyle name="Normal 2 13 2 2" xfId="10232"/>
    <cellStyle name="Normal 2 13 2 2 2" xfId="10233"/>
    <cellStyle name="Normal 2 13 2 2 2 2" xfId="10234"/>
    <cellStyle name="Normal 2 13 2 2 3" xfId="10235"/>
    <cellStyle name="Normal 2 13 2 2 3 2" xfId="10236"/>
    <cellStyle name="Normal 2 13 2 2 4" xfId="10237"/>
    <cellStyle name="Normal 2 13 2 3" xfId="10238"/>
    <cellStyle name="Normal 2 13 2 3 2" xfId="10239"/>
    <cellStyle name="Normal 2 13 2 4" xfId="10240"/>
    <cellStyle name="Normal 2 13 2 4 2" xfId="10241"/>
    <cellStyle name="Normal 2 13 2 5" xfId="10242"/>
    <cellStyle name="Normal 2 13 3" xfId="10243"/>
    <cellStyle name="Normal 2 13 3 2" xfId="10244"/>
    <cellStyle name="Normal 2 13 3 2 2" xfId="10245"/>
    <cellStyle name="Normal 2 13 3 3" xfId="10246"/>
    <cellStyle name="Normal 2 13 3 3 2" xfId="10247"/>
    <cellStyle name="Normal 2 13 3 4" xfId="10248"/>
    <cellStyle name="Normal 2 13 4" xfId="10249"/>
    <cellStyle name="Normal 2 13 4 2" xfId="10250"/>
    <cellStyle name="Normal 2 13 5" xfId="10251"/>
    <cellStyle name="Normal 2 13 5 2" xfId="10252"/>
    <cellStyle name="Normal 2 13 6" xfId="10253"/>
    <cellStyle name="Normal 2 14" xfId="10254"/>
    <cellStyle name="Normal 2 14 2" xfId="10255"/>
    <cellStyle name="Normal 2 14 2 2" xfId="10256"/>
    <cellStyle name="Normal 2 14 2 2 2" xfId="10257"/>
    <cellStyle name="Normal 2 14 2 2 2 2" xfId="10258"/>
    <cellStyle name="Normal 2 14 2 2 3" xfId="10259"/>
    <cellStyle name="Normal 2 14 2 2 3 2" xfId="10260"/>
    <cellStyle name="Normal 2 14 2 2 4" xfId="10261"/>
    <cellStyle name="Normal 2 14 2 3" xfId="10262"/>
    <cellStyle name="Normal 2 14 2 3 2" xfId="10263"/>
    <cellStyle name="Normal 2 14 2 4" xfId="10264"/>
    <cellStyle name="Normal 2 14 2 4 2" xfId="10265"/>
    <cellStyle name="Normal 2 14 2 5" xfId="10266"/>
    <cellStyle name="Normal 2 14 3" xfId="10267"/>
    <cellStyle name="Normal 2 14 3 2" xfId="10268"/>
    <cellStyle name="Normal 2 14 3 2 2" xfId="10269"/>
    <cellStyle name="Normal 2 14 3 3" xfId="10270"/>
    <cellStyle name="Normal 2 14 3 3 2" xfId="10271"/>
    <cellStyle name="Normal 2 14 3 4" xfId="10272"/>
    <cellStyle name="Normal 2 14 4" xfId="10273"/>
    <cellStyle name="Normal 2 14 4 2" xfId="10274"/>
    <cellStyle name="Normal 2 14 5" xfId="10275"/>
    <cellStyle name="Normal 2 14 5 2" xfId="10276"/>
    <cellStyle name="Normal 2 14 6" xfId="10277"/>
    <cellStyle name="Normal 2 15" xfId="10278"/>
    <cellStyle name="Normal 2 15 2" xfId="10279"/>
    <cellStyle name="Normal 2 15 2 2" xfId="10280"/>
    <cellStyle name="Normal 2 15 2 2 2" xfId="10281"/>
    <cellStyle name="Normal 2 15 2 2 2 2" xfId="10282"/>
    <cellStyle name="Normal 2 15 2 2 3" xfId="10283"/>
    <cellStyle name="Normal 2 15 2 2 3 2" xfId="10284"/>
    <cellStyle name="Normal 2 15 2 2 4" xfId="10285"/>
    <cellStyle name="Normal 2 15 2 3" xfId="10286"/>
    <cellStyle name="Normal 2 15 2 3 2" xfId="10287"/>
    <cellStyle name="Normal 2 15 2 4" xfId="10288"/>
    <cellStyle name="Normal 2 15 2 4 2" xfId="10289"/>
    <cellStyle name="Normal 2 15 2 5" xfId="10290"/>
    <cellStyle name="Normal 2 15 3" xfId="10291"/>
    <cellStyle name="Normal 2 15 3 2" xfId="10292"/>
    <cellStyle name="Normal 2 15 3 2 2" xfId="10293"/>
    <cellStyle name="Normal 2 15 3 3" xfId="10294"/>
    <cellStyle name="Normal 2 15 3 3 2" xfId="10295"/>
    <cellStyle name="Normal 2 15 3 4" xfId="10296"/>
    <cellStyle name="Normal 2 15 4" xfId="10297"/>
    <cellStyle name="Normal 2 15 4 2" xfId="10298"/>
    <cellStyle name="Normal 2 15 5" xfId="10299"/>
    <cellStyle name="Normal 2 15 5 2" xfId="10300"/>
    <cellStyle name="Normal 2 15 6" xfId="10301"/>
    <cellStyle name="Normal 2 16" xfId="10302"/>
    <cellStyle name="Normal 2 16 2" xfId="10303"/>
    <cellStyle name="Normal 2 16 2 2" xfId="10304"/>
    <cellStyle name="Normal 2 16 2 2 2" xfId="10305"/>
    <cellStyle name="Normal 2 16 2 2 2 2" xfId="10306"/>
    <cellStyle name="Normal 2 16 2 2 3" xfId="10307"/>
    <cellStyle name="Normal 2 16 2 2 3 2" xfId="10308"/>
    <cellStyle name="Normal 2 16 2 2 4" xfId="10309"/>
    <cellStyle name="Normal 2 16 2 3" xfId="10310"/>
    <cellStyle name="Normal 2 16 2 3 2" xfId="10311"/>
    <cellStyle name="Normal 2 16 2 4" xfId="10312"/>
    <cellStyle name="Normal 2 16 2 4 2" xfId="10313"/>
    <cellStyle name="Normal 2 16 2 5" xfId="10314"/>
    <cellStyle name="Normal 2 16 3" xfId="10315"/>
    <cellStyle name="Normal 2 16 3 2" xfId="10316"/>
    <cellStyle name="Normal 2 16 3 2 2" xfId="10317"/>
    <cellStyle name="Normal 2 16 3 3" xfId="10318"/>
    <cellStyle name="Normal 2 16 3 3 2" xfId="10319"/>
    <cellStyle name="Normal 2 16 3 4" xfId="10320"/>
    <cellStyle name="Normal 2 16 4" xfId="10321"/>
    <cellStyle name="Normal 2 16 4 2" xfId="10322"/>
    <cellStyle name="Normal 2 16 5" xfId="10323"/>
    <cellStyle name="Normal 2 16 5 2" xfId="10324"/>
    <cellStyle name="Normal 2 16 6" xfId="10325"/>
    <cellStyle name="Normal 2 17" xfId="10326"/>
    <cellStyle name="Normal 2 17 2" xfId="10327"/>
    <cellStyle name="Normal 2 17 2 2" xfId="10328"/>
    <cellStyle name="Normal 2 17 2 2 2" xfId="10329"/>
    <cellStyle name="Normal 2 17 2 2 2 2" xfId="10330"/>
    <cellStyle name="Normal 2 17 2 2 3" xfId="10331"/>
    <cellStyle name="Normal 2 17 2 2 3 2" xfId="10332"/>
    <cellStyle name="Normal 2 17 2 2 4" xfId="10333"/>
    <cellStyle name="Normal 2 17 2 3" xfId="10334"/>
    <cellStyle name="Normal 2 17 2 3 2" xfId="10335"/>
    <cellStyle name="Normal 2 17 2 4" xfId="10336"/>
    <cellStyle name="Normal 2 17 2 4 2" xfId="10337"/>
    <cellStyle name="Normal 2 17 2 5" xfId="10338"/>
    <cellStyle name="Normal 2 17 3" xfId="10339"/>
    <cellStyle name="Normal 2 17 3 2" xfId="10340"/>
    <cellStyle name="Normal 2 17 3 2 2" xfId="10341"/>
    <cellStyle name="Normal 2 17 3 3" xfId="10342"/>
    <cellStyle name="Normal 2 17 3 3 2" xfId="10343"/>
    <cellStyle name="Normal 2 17 3 4" xfId="10344"/>
    <cellStyle name="Normal 2 17 4" xfId="10345"/>
    <cellStyle name="Normal 2 17 4 2" xfId="10346"/>
    <cellStyle name="Normal 2 17 5" xfId="10347"/>
    <cellStyle name="Normal 2 17 5 2" xfId="10348"/>
    <cellStyle name="Normal 2 17 6" xfId="10349"/>
    <cellStyle name="Normal 2 18" xfId="10350"/>
    <cellStyle name="Normal 2 18 2" xfId="10351"/>
    <cellStyle name="Normal 2 18 2 2" xfId="10352"/>
    <cellStyle name="Normal 2 18 2 2 2" xfId="10353"/>
    <cellStyle name="Normal 2 18 2 2 2 2" xfId="10354"/>
    <cellStyle name="Normal 2 18 2 2 3" xfId="10355"/>
    <cellStyle name="Normal 2 18 2 2 3 2" xfId="10356"/>
    <cellStyle name="Normal 2 18 2 2 4" xfId="10357"/>
    <cellStyle name="Normal 2 18 2 3" xfId="10358"/>
    <cellStyle name="Normal 2 18 2 3 2" xfId="10359"/>
    <cellStyle name="Normal 2 18 2 4" xfId="10360"/>
    <cellStyle name="Normal 2 18 2 4 2" xfId="10361"/>
    <cellStyle name="Normal 2 18 2 5" xfId="10362"/>
    <cellStyle name="Normal 2 18 3" xfId="10363"/>
    <cellStyle name="Normal 2 18 3 2" xfId="10364"/>
    <cellStyle name="Normal 2 18 3 2 2" xfId="10365"/>
    <cellStyle name="Normal 2 18 3 3" xfId="10366"/>
    <cellStyle name="Normal 2 18 3 3 2" xfId="10367"/>
    <cellStyle name="Normal 2 18 3 4" xfId="10368"/>
    <cellStyle name="Normal 2 18 4" xfId="10369"/>
    <cellStyle name="Normal 2 18 4 2" xfId="10370"/>
    <cellStyle name="Normal 2 18 5" xfId="10371"/>
    <cellStyle name="Normal 2 18 5 2" xfId="10372"/>
    <cellStyle name="Normal 2 18 6" xfId="10373"/>
    <cellStyle name="Normal 2 2" xfId="10374"/>
    <cellStyle name="Normal 2 2 2" xfId="10375"/>
    <cellStyle name="Normal 2 3" xfId="10376"/>
    <cellStyle name="Normal 2 4" xfId="10377"/>
    <cellStyle name="Normal 2 5" xfId="10378"/>
    <cellStyle name="Normal 2 6" xfId="10379"/>
    <cellStyle name="Normal 2 7" xfId="10380"/>
    <cellStyle name="Normal 2 8" xfId="10381"/>
    <cellStyle name="Normal 2 9" xfId="10382"/>
    <cellStyle name="Normal 2 9 2" xfId="10383"/>
    <cellStyle name="Normal 2 9 2 2" xfId="10384"/>
    <cellStyle name="Normal 2 9 2 2 2" xfId="10385"/>
    <cellStyle name="Normal 2 9 2 2 2 2" xfId="10386"/>
    <cellStyle name="Normal 2 9 2 2 3" xfId="10387"/>
    <cellStyle name="Normal 2 9 2 2 3 2" xfId="10388"/>
    <cellStyle name="Normal 2 9 2 2 4" xfId="10389"/>
    <cellStyle name="Normal 2 9 2 3" xfId="10390"/>
    <cellStyle name="Normal 2 9 2 3 2" xfId="10391"/>
    <cellStyle name="Normal 2 9 2 4" xfId="10392"/>
    <cellStyle name="Normal 2 9 2 4 2" xfId="10393"/>
    <cellStyle name="Normal 2 9 2 5" xfId="10394"/>
    <cellStyle name="Normal 2 9 3" xfId="10395"/>
    <cellStyle name="Normal 2 9 3 2" xfId="10396"/>
    <cellStyle name="Normal 2 9 3 2 2" xfId="10397"/>
    <cellStyle name="Normal 2 9 3 3" xfId="10398"/>
    <cellStyle name="Normal 2 9 3 3 2" xfId="10399"/>
    <cellStyle name="Normal 2 9 3 4" xfId="10400"/>
    <cellStyle name="Normal 2 9 4" xfId="10401"/>
    <cellStyle name="Normal 2 9 4 2" xfId="10402"/>
    <cellStyle name="Normal 2 9 5" xfId="10403"/>
    <cellStyle name="Normal 2 9 5 2" xfId="10404"/>
    <cellStyle name="Normal 2 9 6" xfId="10405"/>
    <cellStyle name="Normal 20" xfId="10406"/>
    <cellStyle name="Normal 20 2" xfId="10407"/>
    <cellStyle name="Normal 21" xfId="10408"/>
    <cellStyle name="Normal 21 2" xfId="10409"/>
    <cellStyle name="Normal 22" xfId="10410"/>
    <cellStyle name="Normal 23" xfId="10411"/>
    <cellStyle name="Normal 3" xfId="10412"/>
    <cellStyle name="Normal 3 10" xfId="10413"/>
    <cellStyle name="Normal 3 10 10" xfId="10414"/>
    <cellStyle name="Normal 3 10 11" xfId="10415"/>
    <cellStyle name="Normal 3 10 12" xfId="10416"/>
    <cellStyle name="Normal 3 10 2" xfId="10417"/>
    <cellStyle name="Normal 3 10 3" xfId="10418"/>
    <cellStyle name="Normal 3 10 4" xfId="10419"/>
    <cellStyle name="Normal 3 10 5" xfId="10420"/>
    <cellStyle name="Normal 3 10 6" xfId="10421"/>
    <cellStyle name="Normal 3 10 7" xfId="10422"/>
    <cellStyle name="Normal 3 10 8" xfId="10423"/>
    <cellStyle name="Normal 3 10 9" xfId="10424"/>
    <cellStyle name="Normal 3 11" xfId="10425"/>
    <cellStyle name="Normal 3 11 10" xfId="10426"/>
    <cellStyle name="Normal 3 11 11" xfId="10427"/>
    <cellStyle name="Normal 3 11 12" xfId="10428"/>
    <cellStyle name="Normal 3 11 2" xfId="10429"/>
    <cellStyle name="Normal 3 11 3" xfId="10430"/>
    <cellStyle name="Normal 3 11 4" xfId="10431"/>
    <cellStyle name="Normal 3 11 5" xfId="10432"/>
    <cellStyle name="Normal 3 11 6" xfId="10433"/>
    <cellStyle name="Normal 3 11 7" xfId="10434"/>
    <cellStyle name="Normal 3 11 8" xfId="10435"/>
    <cellStyle name="Normal 3 11 9" xfId="10436"/>
    <cellStyle name="Normal 3 12" xfId="10437"/>
    <cellStyle name="Normal 3 12 10" xfId="10438"/>
    <cellStyle name="Normal 3 12 11" xfId="10439"/>
    <cellStyle name="Normal 3 12 12" xfId="10440"/>
    <cellStyle name="Normal 3 12 2" xfId="10441"/>
    <cellStyle name="Normal 3 12 3" xfId="10442"/>
    <cellStyle name="Normal 3 12 4" xfId="10443"/>
    <cellStyle name="Normal 3 12 5" xfId="10444"/>
    <cellStyle name="Normal 3 12 6" xfId="10445"/>
    <cellStyle name="Normal 3 12 7" xfId="10446"/>
    <cellStyle name="Normal 3 12 8" xfId="10447"/>
    <cellStyle name="Normal 3 12 9" xfId="10448"/>
    <cellStyle name="Normal 3 13" xfId="10449"/>
    <cellStyle name="Normal 3 13 10" xfId="10450"/>
    <cellStyle name="Normal 3 13 11" xfId="10451"/>
    <cellStyle name="Normal 3 13 12" xfId="10452"/>
    <cellStyle name="Normal 3 13 2" xfId="10453"/>
    <cellStyle name="Normal 3 13 3" xfId="10454"/>
    <cellStyle name="Normal 3 13 4" xfId="10455"/>
    <cellStyle name="Normal 3 13 5" xfId="10456"/>
    <cellStyle name="Normal 3 13 6" xfId="10457"/>
    <cellStyle name="Normal 3 13 7" xfId="10458"/>
    <cellStyle name="Normal 3 13 8" xfId="10459"/>
    <cellStyle name="Normal 3 13 9" xfId="10460"/>
    <cellStyle name="Normal 3 14" xfId="10461"/>
    <cellStyle name="Normal 3 14 10" xfId="10462"/>
    <cellStyle name="Normal 3 14 11" xfId="10463"/>
    <cellStyle name="Normal 3 14 12" xfId="10464"/>
    <cellStyle name="Normal 3 14 2" xfId="10465"/>
    <cellStyle name="Normal 3 14 3" xfId="10466"/>
    <cellStyle name="Normal 3 14 4" xfId="10467"/>
    <cellStyle name="Normal 3 14 5" xfId="10468"/>
    <cellStyle name="Normal 3 14 6" xfId="10469"/>
    <cellStyle name="Normal 3 14 7" xfId="10470"/>
    <cellStyle name="Normal 3 14 8" xfId="10471"/>
    <cellStyle name="Normal 3 14 9" xfId="10472"/>
    <cellStyle name="Normal 3 15" xfId="10473"/>
    <cellStyle name="Normal 3 15 10" xfId="10474"/>
    <cellStyle name="Normal 3 15 11" xfId="10475"/>
    <cellStyle name="Normal 3 15 12" xfId="10476"/>
    <cellStyle name="Normal 3 15 2" xfId="10477"/>
    <cellStyle name="Normal 3 15 3" xfId="10478"/>
    <cellStyle name="Normal 3 15 4" xfId="10479"/>
    <cellStyle name="Normal 3 15 5" xfId="10480"/>
    <cellStyle name="Normal 3 15 6" xfId="10481"/>
    <cellStyle name="Normal 3 15 7" xfId="10482"/>
    <cellStyle name="Normal 3 15 8" xfId="10483"/>
    <cellStyle name="Normal 3 15 9" xfId="10484"/>
    <cellStyle name="Normal 3 16" xfId="10485"/>
    <cellStyle name="Normal 3 17" xfId="10486"/>
    <cellStyle name="Normal 3 18" xfId="10487"/>
    <cellStyle name="Normal 3 19" xfId="10488"/>
    <cellStyle name="Normal 3 2" xfId="10489"/>
    <cellStyle name="Normal 3 2 10" xfId="10490"/>
    <cellStyle name="Normal 3 2 11" xfId="10491"/>
    <cellStyle name="Normal 3 2 12" xfId="10492"/>
    <cellStyle name="Normal 3 2 13" xfId="10493"/>
    <cellStyle name="Normal 3 2 14" xfId="10494"/>
    <cellStyle name="Normal 3 2 15" xfId="10495"/>
    <cellStyle name="Normal 3 2 16" xfId="10496"/>
    <cellStyle name="Normal 3 2 17" xfId="10497"/>
    <cellStyle name="Normal 3 2 18" xfId="10498"/>
    <cellStyle name="Normal 3 2 19" xfId="10499"/>
    <cellStyle name="Normal 3 2 2" xfId="10500"/>
    <cellStyle name="Normal 3 2 20" xfId="10501"/>
    <cellStyle name="Normal 3 2 21" xfId="10502"/>
    <cellStyle name="Normal 3 2 22" xfId="10503"/>
    <cellStyle name="Normal 3 2 23" xfId="10504"/>
    <cellStyle name="Normal 3 2 24" xfId="10505"/>
    <cellStyle name="Normal 3 2 25" xfId="10506"/>
    <cellStyle name="Normal 3 2 26" xfId="10507"/>
    <cellStyle name="Normal 3 2 27" xfId="10508"/>
    <cellStyle name="Normal 3 2 28" xfId="10509"/>
    <cellStyle name="Normal 3 2 29" xfId="10510"/>
    <cellStyle name="Normal 3 2 3" xfId="10511"/>
    <cellStyle name="Normal 3 2 30" xfId="10512"/>
    <cellStyle name="Normal 3 2 31" xfId="10513"/>
    <cellStyle name="Normal 3 2 32" xfId="10514"/>
    <cellStyle name="Normal 3 2 33" xfId="10515"/>
    <cellStyle name="Normal 3 2 34" xfId="10516"/>
    <cellStyle name="Normal 3 2 35" xfId="10517"/>
    <cellStyle name="Normal 3 2 36" xfId="10518"/>
    <cellStyle name="Normal 3 2 4" xfId="10519"/>
    <cellStyle name="Normal 3 2 5" xfId="10520"/>
    <cellStyle name="Normal 3 2 6" xfId="10521"/>
    <cellStyle name="Normal 3 2 7" xfId="10522"/>
    <cellStyle name="Normal 3 2 8" xfId="10523"/>
    <cellStyle name="Normal 3 2 9" xfId="10524"/>
    <cellStyle name="Normal 3 20" xfId="10525"/>
    <cellStyle name="Normal 3 21" xfId="10526"/>
    <cellStyle name="Normal 3 22" xfId="10527"/>
    <cellStyle name="Normal 3 23" xfId="10528"/>
    <cellStyle name="Normal 3 24" xfId="10529"/>
    <cellStyle name="Normal 3 25" xfId="10530"/>
    <cellStyle name="Normal 3 26" xfId="10531"/>
    <cellStyle name="Normal 3 27" xfId="10532"/>
    <cellStyle name="Normal 3 28" xfId="10533"/>
    <cellStyle name="Normal 3 29" xfId="10534"/>
    <cellStyle name="Normal 3 3" xfId="10535"/>
    <cellStyle name="Normal 3 3 2" xfId="10536"/>
    <cellStyle name="Normal 3 3 2 2" xfId="10537"/>
    <cellStyle name="Normal 3 3 3" xfId="10538"/>
    <cellStyle name="Normal 3 3 3 2" xfId="10539"/>
    <cellStyle name="Normal 3 3 4" xfId="10540"/>
    <cellStyle name="Normal 3 30" xfId="10541"/>
    <cellStyle name="Normal 3 31" xfId="10542"/>
    <cellStyle name="Normal 3 32" xfId="10543"/>
    <cellStyle name="Normal 3 33" xfId="10544"/>
    <cellStyle name="Normal 3 34" xfId="10545"/>
    <cellStyle name="Normal 3 35" xfId="10546"/>
    <cellStyle name="Normal 3 36" xfId="10547"/>
    <cellStyle name="Normal 3 37" xfId="10548"/>
    <cellStyle name="Normal 3 38" xfId="10549"/>
    <cellStyle name="Normal 3 39" xfId="10550"/>
    <cellStyle name="Normal 3 4" xfId="10551"/>
    <cellStyle name="Normal 3 4 2" xfId="10552"/>
    <cellStyle name="Normal 3 4 3" xfId="10553"/>
    <cellStyle name="Normal 3 40" xfId="10554"/>
    <cellStyle name="Normal 3 5" xfId="10555"/>
    <cellStyle name="Normal 3 6" xfId="10556"/>
    <cellStyle name="Normal 3 7" xfId="10557"/>
    <cellStyle name="Normal 3 7 10" xfId="10558"/>
    <cellStyle name="Normal 3 7 11" xfId="10559"/>
    <cellStyle name="Normal 3 7 12" xfId="10560"/>
    <cellStyle name="Normal 3 7 2" xfId="10561"/>
    <cellStyle name="Normal 3 7 3" xfId="10562"/>
    <cellStyle name="Normal 3 7 4" xfId="10563"/>
    <cellStyle name="Normal 3 7 5" xfId="10564"/>
    <cellStyle name="Normal 3 7 6" xfId="10565"/>
    <cellStyle name="Normal 3 7 7" xfId="10566"/>
    <cellStyle name="Normal 3 7 8" xfId="10567"/>
    <cellStyle name="Normal 3 7 9" xfId="10568"/>
    <cellStyle name="Normal 3 8" xfId="10569"/>
    <cellStyle name="Normal 3 8 10" xfId="10570"/>
    <cellStyle name="Normal 3 8 11" xfId="10571"/>
    <cellStyle name="Normal 3 8 12" xfId="10572"/>
    <cellStyle name="Normal 3 8 2" xfId="10573"/>
    <cellStyle name="Normal 3 8 3" xfId="10574"/>
    <cellStyle name="Normal 3 8 4" xfId="10575"/>
    <cellStyle name="Normal 3 8 5" xfId="10576"/>
    <cellStyle name="Normal 3 8 6" xfId="10577"/>
    <cellStyle name="Normal 3 8 7" xfId="10578"/>
    <cellStyle name="Normal 3 8 8" xfId="10579"/>
    <cellStyle name="Normal 3 8 9" xfId="10580"/>
    <cellStyle name="Normal 3 9" xfId="10581"/>
    <cellStyle name="Normal 3 9 10" xfId="10582"/>
    <cellStyle name="Normal 3 9 11" xfId="10583"/>
    <cellStyle name="Normal 3 9 12" xfId="10584"/>
    <cellStyle name="Normal 3 9 2" xfId="10585"/>
    <cellStyle name="Normal 3 9 3" xfId="10586"/>
    <cellStyle name="Normal 3 9 4" xfId="10587"/>
    <cellStyle name="Normal 3 9 5" xfId="10588"/>
    <cellStyle name="Normal 3 9 6" xfId="10589"/>
    <cellStyle name="Normal 3 9 7" xfId="10590"/>
    <cellStyle name="Normal 3 9 8" xfId="10591"/>
    <cellStyle name="Normal 3 9 9" xfId="10592"/>
    <cellStyle name="Normal 3_Other Component Staffing" xfId="10593"/>
    <cellStyle name="Normal 4" xfId="10594"/>
    <cellStyle name="Normal 4 10" xfId="10595"/>
    <cellStyle name="Normal 4 10 10" xfId="10596"/>
    <cellStyle name="Normal 4 10 11" xfId="10597"/>
    <cellStyle name="Normal 4 10 12" xfId="10598"/>
    <cellStyle name="Normal 4 10 2" xfId="10599"/>
    <cellStyle name="Normal 4 10 3" xfId="10600"/>
    <cellStyle name="Normal 4 10 4" xfId="10601"/>
    <cellStyle name="Normal 4 10 5" xfId="10602"/>
    <cellStyle name="Normal 4 10 6" xfId="10603"/>
    <cellStyle name="Normal 4 10 7" xfId="10604"/>
    <cellStyle name="Normal 4 10 8" xfId="10605"/>
    <cellStyle name="Normal 4 10 9" xfId="10606"/>
    <cellStyle name="Normal 4 11" xfId="10607"/>
    <cellStyle name="Normal 4 11 10" xfId="10608"/>
    <cellStyle name="Normal 4 11 11" xfId="10609"/>
    <cellStyle name="Normal 4 11 12" xfId="10610"/>
    <cellStyle name="Normal 4 11 2" xfId="10611"/>
    <cellStyle name="Normal 4 11 3" xfId="10612"/>
    <cellStyle name="Normal 4 11 4" xfId="10613"/>
    <cellStyle name="Normal 4 11 5" xfId="10614"/>
    <cellStyle name="Normal 4 11 6" xfId="10615"/>
    <cellStyle name="Normal 4 11 7" xfId="10616"/>
    <cellStyle name="Normal 4 11 8" xfId="10617"/>
    <cellStyle name="Normal 4 11 9" xfId="10618"/>
    <cellStyle name="Normal 4 12" xfId="10619"/>
    <cellStyle name="Normal 4 13" xfId="10620"/>
    <cellStyle name="Normal 4 14" xfId="10621"/>
    <cellStyle name="Normal 4 15" xfId="10622"/>
    <cellStyle name="Normal 4 16" xfId="10623"/>
    <cellStyle name="Normal 4 17" xfId="10624"/>
    <cellStyle name="Normal 4 18" xfId="10625"/>
    <cellStyle name="Normal 4 19" xfId="10626"/>
    <cellStyle name="Normal 4 2" xfId="10627"/>
    <cellStyle name="Normal 4 2 10" xfId="10628"/>
    <cellStyle name="Normal 4 2 11" xfId="10629"/>
    <cellStyle name="Normal 4 2 12" xfId="10630"/>
    <cellStyle name="Normal 4 2 13" xfId="10631"/>
    <cellStyle name="Normal 4 2 14" xfId="10632"/>
    <cellStyle name="Normal 4 2 15" xfId="10633"/>
    <cellStyle name="Normal 4 2 16" xfId="10634"/>
    <cellStyle name="Normal 4 2 17" xfId="10635"/>
    <cellStyle name="Normal 4 2 18" xfId="10636"/>
    <cellStyle name="Normal 4 2 19" xfId="10637"/>
    <cellStyle name="Normal 4 2 2" xfId="10638"/>
    <cellStyle name="Normal 4 2 20" xfId="10639"/>
    <cellStyle name="Normal 4 2 21" xfId="10640"/>
    <cellStyle name="Normal 4 2 22" xfId="10641"/>
    <cellStyle name="Normal 4 2 23" xfId="10642"/>
    <cellStyle name="Normal 4 2 3" xfId="10643"/>
    <cellStyle name="Normal 4 2 4" xfId="10644"/>
    <cellStyle name="Normal 4 2 5" xfId="10645"/>
    <cellStyle name="Normal 4 2 6" xfId="10646"/>
    <cellStyle name="Normal 4 2 7" xfId="10647"/>
    <cellStyle name="Normal 4 2 8" xfId="10648"/>
    <cellStyle name="Normal 4 2 9" xfId="10649"/>
    <cellStyle name="Normal 4 20" xfId="10650"/>
    <cellStyle name="Normal 4 21" xfId="10651"/>
    <cellStyle name="Normal 4 22" xfId="10652"/>
    <cellStyle name="Normal 4 23" xfId="10653"/>
    <cellStyle name="Normal 4 24" xfId="10654"/>
    <cellStyle name="Normal 4 25" xfId="10655"/>
    <cellStyle name="Normal 4 26" xfId="10656"/>
    <cellStyle name="Normal 4 27" xfId="10657"/>
    <cellStyle name="Normal 4 28" xfId="10658"/>
    <cellStyle name="Normal 4 29" xfId="10659"/>
    <cellStyle name="Normal 4 3" xfId="10660"/>
    <cellStyle name="Normal 4 3 10" xfId="10661"/>
    <cellStyle name="Normal 4 3 11" xfId="10662"/>
    <cellStyle name="Normal 4 3 12" xfId="10663"/>
    <cellStyle name="Normal 4 3 13" xfId="10664"/>
    <cellStyle name="Normal 4 3 2" xfId="10665"/>
    <cellStyle name="Normal 4 3 2 2" xfId="10666"/>
    <cellStyle name="Normal 4 3 3" xfId="10667"/>
    <cellStyle name="Normal 4 3 3 2" xfId="10668"/>
    <cellStyle name="Normal 4 3 4" xfId="10669"/>
    <cellStyle name="Normal 4 3 5" xfId="10670"/>
    <cellStyle name="Normal 4 3 6" xfId="10671"/>
    <cellStyle name="Normal 4 3 7" xfId="10672"/>
    <cellStyle name="Normal 4 3 8" xfId="10673"/>
    <cellStyle name="Normal 4 3 9" xfId="10674"/>
    <cellStyle name="Normal 4 30" xfId="10675"/>
    <cellStyle name="Normal 4 31" xfId="10676"/>
    <cellStyle name="Normal 4 32" xfId="10677"/>
    <cellStyle name="Normal 4 33" xfId="10678"/>
    <cellStyle name="Normal 4 34" xfId="10679"/>
    <cellStyle name="Normal 4 35" xfId="10680"/>
    <cellStyle name="Normal 4 36" xfId="10681"/>
    <cellStyle name="Normal 4 4" xfId="10682"/>
    <cellStyle name="Normal 4 4 10" xfId="10683"/>
    <cellStyle name="Normal 4 4 11" xfId="10684"/>
    <cellStyle name="Normal 4 4 12" xfId="10685"/>
    <cellStyle name="Normal 4 4 13" xfId="10686"/>
    <cellStyle name="Normal 4 4 2" xfId="10687"/>
    <cellStyle name="Normal 4 4 2 2" xfId="10688"/>
    <cellStyle name="Normal 4 4 3" xfId="10689"/>
    <cellStyle name="Normal 4 4 4" xfId="10690"/>
    <cellStyle name="Normal 4 4 5" xfId="10691"/>
    <cellStyle name="Normal 4 4 6" xfId="10692"/>
    <cellStyle name="Normal 4 4 7" xfId="10693"/>
    <cellStyle name="Normal 4 4 8" xfId="10694"/>
    <cellStyle name="Normal 4 4 9" xfId="10695"/>
    <cellStyle name="Normal 4 5" xfId="10696"/>
    <cellStyle name="Normal 4 5 10" xfId="10697"/>
    <cellStyle name="Normal 4 5 11" xfId="10698"/>
    <cellStyle name="Normal 4 5 12" xfId="10699"/>
    <cellStyle name="Normal 4 5 2" xfId="10700"/>
    <cellStyle name="Normal 4 5 3" xfId="10701"/>
    <cellStyle name="Normal 4 5 4" xfId="10702"/>
    <cellStyle name="Normal 4 5 5" xfId="10703"/>
    <cellStyle name="Normal 4 5 6" xfId="10704"/>
    <cellStyle name="Normal 4 5 7" xfId="10705"/>
    <cellStyle name="Normal 4 5 8" xfId="10706"/>
    <cellStyle name="Normal 4 5 9" xfId="10707"/>
    <cellStyle name="Normal 4 6" xfId="10708"/>
    <cellStyle name="Normal 4 6 10" xfId="10709"/>
    <cellStyle name="Normal 4 6 11" xfId="10710"/>
    <cellStyle name="Normal 4 6 12" xfId="10711"/>
    <cellStyle name="Normal 4 6 2" xfId="10712"/>
    <cellStyle name="Normal 4 6 3" xfId="10713"/>
    <cellStyle name="Normal 4 6 4" xfId="10714"/>
    <cellStyle name="Normal 4 6 5" xfId="10715"/>
    <cellStyle name="Normal 4 6 6" xfId="10716"/>
    <cellStyle name="Normal 4 6 7" xfId="10717"/>
    <cellStyle name="Normal 4 6 8" xfId="10718"/>
    <cellStyle name="Normal 4 6 9" xfId="10719"/>
    <cellStyle name="Normal 4 7" xfId="10720"/>
    <cellStyle name="Normal 4 7 10" xfId="10721"/>
    <cellStyle name="Normal 4 7 11" xfId="10722"/>
    <cellStyle name="Normal 4 7 12" xfId="10723"/>
    <cellStyle name="Normal 4 7 2" xfId="10724"/>
    <cellStyle name="Normal 4 7 3" xfId="10725"/>
    <cellStyle name="Normal 4 7 4" xfId="10726"/>
    <cellStyle name="Normal 4 7 5" xfId="10727"/>
    <cellStyle name="Normal 4 7 6" xfId="10728"/>
    <cellStyle name="Normal 4 7 7" xfId="10729"/>
    <cellStyle name="Normal 4 7 8" xfId="10730"/>
    <cellStyle name="Normal 4 7 9" xfId="10731"/>
    <cellStyle name="Normal 4 8" xfId="10732"/>
    <cellStyle name="Normal 4 8 10" xfId="10733"/>
    <cellStyle name="Normal 4 8 11" xfId="10734"/>
    <cellStyle name="Normal 4 8 12" xfId="10735"/>
    <cellStyle name="Normal 4 8 2" xfId="10736"/>
    <cellStyle name="Normal 4 8 3" xfId="10737"/>
    <cellStyle name="Normal 4 8 4" xfId="10738"/>
    <cellStyle name="Normal 4 8 5" xfId="10739"/>
    <cellStyle name="Normal 4 8 6" xfId="10740"/>
    <cellStyle name="Normal 4 8 7" xfId="10741"/>
    <cellStyle name="Normal 4 8 8" xfId="10742"/>
    <cellStyle name="Normal 4 8 9" xfId="10743"/>
    <cellStyle name="Normal 4 9" xfId="10744"/>
    <cellStyle name="Normal 4 9 10" xfId="10745"/>
    <cellStyle name="Normal 4 9 11" xfId="10746"/>
    <cellStyle name="Normal 4 9 12" xfId="10747"/>
    <cellStyle name="Normal 4 9 2" xfId="10748"/>
    <cellStyle name="Normal 4 9 3" xfId="10749"/>
    <cellStyle name="Normal 4 9 4" xfId="10750"/>
    <cellStyle name="Normal 4 9 5" xfId="10751"/>
    <cellStyle name="Normal 4 9 6" xfId="10752"/>
    <cellStyle name="Normal 4 9 7" xfId="10753"/>
    <cellStyle name="Normal 4 9 8" xfId="10754"/>
    <cellStyle name="Normal 4 9 9" xfId="10755"/>
    <cellStyle name="Normal 4_Other Component Staffing" xfId="10756"/>
    <cellStyle name="Normal 5" xfId="10757"/>
    <cellStyle name="Normal 5 10" xfId="10758"/>
    <cellStyle name="Normal 5 10 2" xfId="10759"/>
    <cellStyle name="Normal 5 10 2 2" xfId="10760"/>
    <cellStyle name="Normal 5 10 2 2 2" xfId="10761"/>
    <cellStyle name="Normal 5 10 2 2 2 2" xfId="10762"/>
    <cellStyle name="Normal 5 10 2 2 3" xfId="10763"/>
    <cellStyle name="Normal 5 10 2 2 3 2" xfId="10764"/>
    <cellStyle name="Normal 5 10 2 2 4" xfId="10765"/>
    <cellStyle name="Normal 5 10 2 3" xfId="10766"/>
    <cellStyle name="Normal 5 10 2 3 2" xfId="10767"/>
    <cellStyle name="Normal 5 10 2 4" xfId="10768"/>
    <cellStyle name="Normal 5 10 2 4 2" xfId="10769"/>
    <cellStyle name="Normal 5 10 2 5" xfId="10770"/>
    <cellStyle name="Normal 5 10 3" xfId="10771"/>
    <cellStyle name="Normal 5 10 3 2" xfId="10772"/>
    <cellStyle name="Normal 5 10 3 2 2" xfId="10773"/>
    <cellStyle name="Normal 5 10 3 3" xfId="10774"/>
    <cellStyle name="Normal 5 10 3 3 2" xfId="10775"/>
    <cellStyle name="Normal 5 10 3 4" xfId="10776"/>
    <cellStyle name="Normal 5 10 4" xfId="10777"/>
    <cellStyle name="Normal 5 10 4 2" xfId="10778"/>
    <cellStyle name="Normal 5 10 5" xfId="10779"/>
    <cellStyle name="Normal 5 10 5 2" xfId="10780"/>
    <cellStyle name="Normal 5 10 6" xfId="10781"/>
    <cellStyle name="Normal 5 11" xfId="10782"/>
    <cellStyle name="Normal 5 11 2" xfId="10783"/>
    <cellStyle name="Normal 5 11 2 2" xfId="10784"/>
    <cellStyle name="Normal 5 11 2 2 2" xfId="10785"/>
    <cellStyle name="Normal 5 11 2 2 2 2" xfId="10786"/>
    <cellStyle name="Normal 5 11 2 2 3" xfId="10787"/>
    <cellStyle name="Normal 5 11 2 2 3 2" xfId="10788"/>
    <cellStyle name="Normal 5 11 2 2 4" xfId="10789"/>
    <cellStyle name="Normal 5 11 2 3" xfId="10790"/>
    <cellStyle name="Normal 5 11 2 3 2" xfId="10791"/>
    <cellStyle name="Normal 5 11 2 4" xfId="10792"/>
    <cellStyle name="Normal 5 11 2 4 2" xfId="10793"/>
    <cellStyle name="Normal 5 11 2 5" xfId="10794"/>
    <cellStyle name="Normal 5 11 3" xfId="10795"/>
    <cellStyle name="Normal 5 11 3 2" xfId="10796"/>
    <cellStyle name="Normal 5 11 3 2 2" xfId="10797"/>
    <cellStyle name="Normal 5 11 3 3" xfId="10798"/>
    <cellStyle name="Normal 5 11 3 3 2" xfId="10799"/>
    <cellStyle name="Normal 5 11 3 4" xfId="10800"/>
    <cellStyle name="Normal 5 11 4" xfId="10801"/>
    <cellStyle name="Normal 5 11 4 2" xfId="10802"/>
    <cellStyle name="Normal 5 11 5" xfId="10803"/>
    <cellStyle name="Normal 5 11 5 2" xfId="10804"/>
    <cellStyle name="Normal 5 11 6" xfId="10805"/>
    <cellStyle name="Normal 5 12" xfId="10806"/>
    <cellStyle name="Normal 5 12 2" xfId="10807"/>
    <cellStyle name="Normal 5 12 2 2" xfId="10808"/>
    <cellStyle name="Normal 5 12 2 2 2" xfId="10809"/>
    <cellStyle name="Normal 5 12 2 2 2 2" xfId="10810"/>
    <cellStyle name="Normal 5 12 2 2 3" xfId="10811"/>
    <cellStyle name="Normal 5 12 2 2 3 2" xfId="10812"/>
    <cellStyle name="Normal 5 12 2 2 4" xfId="10813"/>
    <cellStyle name="Normal 5 12 2 3" xfId="10814"/>
    <cellStyle name="Normal 5 12 2 3 2" xfId="10815"/>
    <cellStyle name="Normal 5 12 2 4" xfId="10816"/>
    <cellStyle name="Normal 5 12 2 4 2" xfId="10817"/>
    <cellStyle name="Normal 5 12 2 5" xfId="10818"/>
    <cellStyle name="Normal 5 12 3" xfId="10819"/>
    <cellStyle name="Normal 5 12 3 2" xfId="10820"/>
    <cellStyle name="Normal 5 12 3 2 2" xfId="10821"/>
    <cellStyle name="Normal 5 12 3 3" xfId="10822"/>
    <cellStyle name="Normal 5 12 3 3 2" xfId="10823"/>
    <cellStyle name="Normal 5 12 3 4" xfId="10824"/>
    <cellStyle name="Normal 5 12 4" xfId="10825"/>
    <cellStyle name="Normal 5 12 4 2" xfId="10826"/>
    <cellStyle name="Normal 5 12 5" xfId="10827"/>
    <cellStyle name="Normal 5 12 5 2" xfId="10828"/>
    <cellStyle name="Normal 5 12 6" xfId="10829"/>
    <cellStyle name="Normal 5 13" xfId="10830"/>
    <cellStyle name="Normal 5 13 2" xfId="10831"/>
    <cellStyle name="Normal 5 13 2 2" xfId="10832"/>
    <cellStyle name="Normal 5 13 2 2 2" xfId="10833"/>
    <cellStyle name="Normal 5 13 2 2 2 2" xfId="10834"/>
    <cellStyle name="Normal 5 13 2 2 3" xfId="10835"/>
    <cellStyle name="Normal 5 13 2 2 3 2" xfId="10836"/>
    <cellStyle name="Normal 5 13 2 2 4" xfId="10837"/>
    <cellStyle name="Normal 5 13 2 3" xfId="10838"/>
    <cellStyle name="Normal 5 13 2 3 2" xfId="10839"/>
    <cellStyle name="Normal 5 13 2 4" xfId="10840"/>
    <cellStyle name="Normal 5 13 2 4 2" xfId="10841"/>
    <cellStyle name="Normal 5 13 2 5" xfId="10842"/>
    <cellStyle name="Normal 5 13 3" xfId="10843"/>
    <cellStyle name="Normal 5 13 3 2" xfId="10844"/>
    <cellStyle name="Normal 5 13 3 2 2" xfId="10845"/>
    <cellStyle name="Normal 5 13 3 3" xfId="10846"/>
    <cellStyle name="Normal 5 13 3 3 2" xfId="10847"/>
    <cellStyle name="Normal 5 13 3 4" xfId="10848"/>
    <cellStyle name="Normal 5 13 4" xfId="10849"/>
    <cellStyle name="Normal 5 13 4 2" xfId="10850"/>
    <cellStyle name="Normal 5 13 5" xfId="10851"/>
    <cellStyle name="Normal 5 13 5 2" xfId="10852"/>
    <cellStyle name="Normal 5 13 6" xfId="10853"/>
    <cellStyle name="Normal 5 14" xfId="10854"/>
    <cellStyle name="Normal 5 14 2" xfId="10855"/>
    <cellStyle name="Normal 5 14 2 2" xfId="10856"/>
    <cellStyle name="Normal 5 14 2 2 2" xfId="10857"/>
    <cellStyle name="Normal 5 14 2 2 2 2" xfId="10858"/>
    <cellStyle name="Normal 5 14 2 2 3" xfId="10859"/>
    <cellStyle name="Normal 5 14 2 2 3 2" xfId="10860"/>
    <cellStyle name="Normal 5 14 2 2 4" xfId="10861"/>
    <cellStyle name="Normal 5 14 2 3" xfId="10862"/>
    <cellStyle name="Normal 5 14 2 3 2" xfId="10863"/>
    <cellStyle name="Normal 5 14 2 4" xfId="10864"/>
    <cellStyle name="Normal 5 14 2 4 2" xfId="10865"/>
    <cellStyle name="Normal 5 14 2 5" xfId="10866"/>
    <cellStyle name="Normal 5 14 3" xfId="10867"/>
    <cellStyle name="Normal 5 14 3 2" xfId="10868"/>
    <cellStyle name="Normal 5 14 3 2 2" xfId="10869"/>
    <cellStyle name="Normal 5 14 3 3" xfId="10870"/>
    <cellStyle name="Normal 5 14 3 3 2" xfId="10871"/>
    <cellStyle name="Normal 5 14 3 4" xfId="10872"/>
    <cellStyle name="Normal 5 14 4" xfId="10873"/>
    <cellStyle name="Normal 5 14 4 2" xfId="10874"/>
    <cellStyle name="Normal 5 14 5" xfId="10875"/>
    <cellStyle name="Normal 5 14 5 2" xfId="10876"/>
    <cellStyle name="Normal 5 14 6" xfId="10877"/>
    <cellStyle name="Normal 5 2" xfId="10878"/>
    <cellStyle name="Normal 5 3" xfId="10879"/>
    <cellStyle name="Normal 5 4" xfId="10880"/>
    <cellStyle name="Normal 5 5" xfId="10881"/>
    <cellStyle name="Normal 5 5 2" xfId="10882"/>
    <cellStyle name="Normal 5 5 2 2" xfId="10883"/>
    <cellStyle name="Normal 5 5 2 2 2" xfId="10884"/>
    <cellStyle name="Normal 5 5 2 2 2 2" xfId="10885"/>
    <cellStyle name="Normal 5 5 2 2 3" xfId="10886"/>
    <cellStyle name="Normal 5 5 2 2 3 2" xfId="10887"/>
    <cellStyle name="Normal 5 5 2 2 4" xfId="10888"/>
    <cellStyle name="Normal 5 5 2 3" xfId="10889"/>
    <cellStyle name="Normal 5 5 2 3 2" xfId="10890"/>
    <cellStyle name="Normal 5 5 2 4" xfId="10891"/>
    <cellStyle name="Normal 5 5 2 4 2" xfId="10892"/>
    <cellStyle name="Normal 5 5 2 5" xfId="10893"/>
    <cellStyle name="Normal 5 5 3" xfId="10894"/>
    <cellStyle name="Normal 5 5 3 2" xfId="10895"/>
    <cellStyle name="Normal 5 5 3 2 2" xfId="10896"/>
    <cellStyle name="Normal 5 5 3 3" xfId="10897"/>
    <cellStyle name="Normal 5 5 3 3 2" xfId="10898"/>
    <cellStyle name="Normal 5 5 3 4" xfId="10899"/>
    <cellStyle name="Normal 5 5 4" xfId="10900"/>
    <cellStyle name="Normal 5 5 4 2" xfId="10901"/>
    <cellStyle name="Normal 5 5 5" xfId="10902"/>
    <cellStyle name="Normal 5 5 5 2" xfId="10903"/>
    <cellStyle name="Normal 5 5 6" xfId="10904"/>
    <cellStyle name="Normal 5 6" xfId="10905"/>
    <cellStyle name="Normal 5 6 2" xfId="10906"/>
    <cellStyle name="Normal 5 6 2 2" xfId="10907"/>
    <cellStyle name="Normal 5 6 2 2 2" xfId="10908"/>
    <cellStyle name="Normal 5 6 2 2 2 2" xfId="10909"/>
    <cellStyle name="Normal 5 6 2 2 3" xfId="10910"/>
    <cellStyle name="Normal 5 6 2 2 3 2" xfId="10911"/>
    <cellStyle name="Normal 5 6 2 2 4" xfId="10912"/>
    <cellStyle name="Normal 5 6 2 3" xfId="10913"/>
    <cellStyle name="Normal 5 6 2 3 2" xfId="10914"/>
    <cellStyle name="Normal 5 6 2 4" xfId="10915"/>
    <cellStyle name="Normal 5 6 2 4 2" xfId="10916"/>
    <cellStyle name="Normal 5 6 2 5" xfId="10917"/>
    <cellStyle name="Normal 5 6 3" xfId="10918"/>
    <cellStyle name="Normal 5 6 3 2" xfId="10919"/>
    <cellStyle name="Normal 5 6 3 2 2" xfId="10920"/>
    <cellStyle name="Normal 5 6 3 3" xfId="10921"/>
    <cellStyle name="Normal 5 6 3 3 2" xfId="10922"/>
    <cellStyle name="Normal 5 6 3 4" xfId="10923"/>
    <cellStyle name="Normal 5 6 4" xfId="10924"/>
    <cellStyle name="Normal 5 6 4 2" xfId="10925"/>
    <cellStyle name="Normal 5 6 5" xfId="10926"/>
    <cellStyle name="Normal 5 6 5 2" xfId="10927"/>
    <cellStyle name="Normal 5 6 6" xfId="10928"/>
    <cellStyle name="Normal 5 7" xfId="10929"/>
    <cellStyle name="Normal 5 7 2" xfId="10930"/>
    <cellStyle name="Normal 5 7 2 2" xfId="10931"/>
    <cellStyle name="Normal 5 7 2 2 2" xfId="10932"/>
    <cellStyle name="Normal 5 7 2 2 2 2" xfId="10933"/>
    <cellStyle name="Normal 5 7 2 2 3" xfId="10934"/>
    <cellStyle name="Normal 5 7 2 2 3 2" xfId="10935"/>
    <cellStyle name="Normal 5 7 2 2 4" xfId="10936"/>
    <cellStyle name="Normal 5 7 2 3" xfId="10937"/>
    <cellStyle name="Normal 5 7 2 3 2" xfId="10938"/>
    <cellStyle name="Normal 5 7 2 4" xfId="10939"/>
    <cellStyle name="Normal 5 7 2 4 2" xfId="10940"/>
    <cellStyle name="Normal 5 7 2 5" xfId="10941"/>
    <cellStyle name="Normal 5 7 3" xfId="10942"/>
    <cellStyle name="Normal 5 7 3 2" xfId="10943"/>
    <cellStyle name="Normal 5 7 3 2 2" xfId="10944"/>
    <cellStyle name="Normal 5 7 3 3" xfId="10945"/>
    <cellStyle name="Normal 5 7 3 3 2" xfId="10946"/>
    <cellStyle name="Normal 5 7 3 4" xfId="10947"/>
    <cellStyle name="Normal 5 7 4" xfId="10948"/>
    <cellStyle name="Normal 5 7 4 2" xfId="10949"/>
    <cellStyle name="Normal 5 7 5" xfId="10950"/>
    <cellStyle name="Normal 5 7 5 2" xfId="10951"/>
    <cellStyle name="Normal 5 7 6" xfId="10952"/>
    <cellStyle name="Normal 5 8" xfId="10953"/>
    <cellStyle name="Normal 5 8 2" xfId="10954"/>
    <cellStyle name="Normal 5 8 2 2" xfId="10955"/>
    <cellStyle name="Normal 5 8 2 2 2" xfId="10956"/>
    <cellStyle name="Normal 5 8 2 2 2 2" xfId="10957"/>
    <cellStyle name="Normal 5 8 2 2 3" xfId="10958"/>
    <cellStyle name="Normal 5 8 2 2 3 2" xfId="10959"/>
    <cellStyle name="Normal 5 8 2 2 4" xfId="10960"/>
    <cellStyle name="Normal 5 8 2 3" xfId="10961"/>
    <cellStyle name="Normal 5 8 2 3 2" xfId="10962"/>
    <cellStyle name="Normal 5 8 2 4" xfId="10963"/>
    <cellStyle name="Normal 5 8 2 4 2" xfId="10964"/>
    <cellStyle name="Normal 5 8 2 5" xfId="10965"/>
    <cellStyle name="Normal 5 8 3" xfId="10966"/>
    <cellStyle name="Normal 5 8 3 2" xfId="10967"/>
    <cellStyle name="Normal 5 8 3 2 2" xfId="10968"/>
    <cellStyle name="Normal 5 8 3 3" xfId="10969"/>
    <cellStyle name="Normal 5 8 3 3 2" xfId="10970"/>
    <cellStyle name="Normal 5 8 3 4" xfId="10971"/>
    <cellStyle name="Normal 5 8 4" xfId="10972"/>
    <cellStyle name="Normal 5 8 4 2" xfId="10973"/>
    <cellStyle name="Normal 5 8 5" xfId="10974"/>
    <cellStyle name="Normal 5 8 5 2" xfId="10975"/>
    <cellStyle name="Normal 5 8 6" xfId="10976"/>
    <cellStyle name="Normal 5 9" xfId="10977"/>
    <cellStyle name="Normal 5 9 2" xfId="10978"/>
    <cellStyle name="Normal 5 9 2 2" xfId="10979"/>
    <cellStyle name="Normal 5 9 2 2 2" xfId="10980"/>
    <cellStyle name="Normal 5 9 2 2 2 2" xfId="10981"/>
    <cellStyle name="Normal 5 9 2 2 3" xfId="10982"/>
    <cellStyle name="Normal 5 9 2 2 3 2" xfId="10983"/>
    <cellStyle name="Normal 5 9 2 2 4" xfId="10984"/>
    <cellStyle name="Normal 5 9 2 3" xfId="10985"/>
    <cellStyle name="Normal 5 9 2 3 2" xfId="10986"/>
    <cellStyle name="Normal 5 9 2 4" xfId="10987"/>
    <cellStyle name="Normal 5 9 2 4 2" xfId="10988"/>
    <cellStyle name="Normal 5 9 2 5" xfId="10989"/>
    <cellStyle name="Normal 5 9 3" xfId="10990"/>
    <cellStyle name="Normal 5 9 3 2" xfId="10991"/>
    <cellStyle name="Normal 5 9 3 2 2" xfId="10992"/>
    <cellStyle name="Normal 5 9 3 3" xfId="10993"/>
    <cellStyle name="Normal 5 9 3 3 2" xfId="10994"/>
    <cellStyle name="Normal 5 9 3 4" xfId="10995"/>
    <cellStyle name="Normal 5 9 4" xfId="10996"/>
    <cellStyle name="Normal 5 9 4 2" xfId="10997"/>
    <cellStyle name="Normal 5 9 5" xfId="10998"/>
    <cellStyle name="Normal 5 9 5 2" xfId="10999"/>
    <cellStyle name="Normal 5 9 6" xfId="11000"/>
    <cellStyle name="Normal 6" xfId="11001"/>
    <cellStyle name="Normal 6 10" xfId="11002"/>
    <cellStyle name="Normal 6 10 10" xfId="11003"/>
    <cellStyle name="Normal 6 10 11" xfId="11004"/>
    <cellStyle name="Normal 6 10 12" xfId="11005"/>
    <cellStyle name="Normal 6 10 2" xfId="11006"/>
    <cellStyle name="Normal 6 10 3" xfId="11007"/>
    <cellStyle name="Normal 6 10 4" xfId="11008"/>
    <cellStyle name="Normal 6 10 5" xfId="11009"/>
    <cellStyle name="Normal 6 10 6" xfId="11010"/>
    <cellStyle name="Normal 6 10 7" xfId="11011"/>
    <cellStyle name="Normal 6 10 8" xfId="11012"/>
    <cellStyle name="Normal 6 10 9" xfId="11013"/>
    <cellStyle name="Normal 6 11" xfId="11014"/>
    <cellStyle name="Normal 6 11 10" xfId="11015"/>
    <cellStyle name="Normal 6 11 11" xfId="11016"/>
    <cellStyle name="Normal 6 11 12" xfId="11017"/>
    <cellStyle name="Normal 6 11 2" xfId="11018"/>
    <cellStyle name="Normal 6 11 3" xfId="11019"/>
    <cellStyle name="Normal 6 11 4" xfId="11020"/>
    <cellStyle name="Normal 6 11 5" xfId="11021"/>
    <cellStyle name="Normal 6 11 6" xfId="11022"/>
    <cellStyle name="Normal 6 11 7" xfId="11023"/>
    <cellStyle name="Normal 6 11 8" xfId="11024"/>
    <cellStyle name="Normal 6 11 9" xfId="11025"/>
    <cellStyle name="Normal 6 12" xfId="11026"/>
    <cellStyle name="Normal 6 13" xfId="11027"/>
    <cellStyle name="Normal 6 14" xfId="11028"/>
    <cellStyle name="Normal 6 15" xfId="11029"/>
    <cellStyle name="Normal 6 16" xfId="11030"/>
    <cellStyle name="Normal 6 17" xfId="11031"/>
    <cellStyle name="Normal 6 18" xfId="11032"/>
    <cellStyle name="Normal 6 19" xfId="11033"/>
    <cellStyle name="Normal 6 2" xfId="11034"/>
    <cellStyle name="Normal 6 2 10" xfId="11035"/>
    <cellStyle name="Normal 6 2 11" xfId="11036"/>
    <cellStyle name="Normal 6 2 12" xfId="11037"/>
    <cellStyle name="Normal 6 2 13" xfId="11038"/>
    <cellStyle name="Normal 6 2 2" xfId="11039"/>
    <cellStyle name="Normal 6 2 3" xfId="11040"/>
    <cellStyle name="Normal 6 2 4" xfId="11041"/>
    <cellStyle name="Normal 6 2 5" xfId="11042"/>
    <cellStyle name="Normal 6 2 6" xfId="11043"/>
    <cellStyle name="Normal 6 2 7" xfId="11044"/>
    <cellStyle name="Normal 6 2 8" xfId="11045"/>
    <cellStyle name="Normal 6 2 9" xfId="11046"/>
    <cellStyle name="Normal 6 20" xfId="11047"/>
    <cellStyle name="Normal 6 21" xfId="11048"/>
    <cellStyle name="Normal 6 22" xfId="11049"/>
    <cellStyle name="Normal 6 23" xfId="11050"/>
    <cellStyle name="Normal 6 3" xfId="11051"/>
    <cellStyle name="Normal 6 3 10" xfId="11052"/>
    <cellStyle name="Normal 6 3 11" xfId="11053"/>
    <cellStyle name="Normal 6 3 12" xfId="11054"/>
    <cellStyle name="Normal 6 3 13" xfId="11055"/>
    <cellStyle name="Normal 6 3 2" xfId="11056"/>
    <cellStyle name="Normal 6 3 2 2" xfId="11057"/>
    <cellStyle name="Normal 6 3 3" xfId="11058"/>
    <cellStyle name="Normal 6 3 3 2" xfId="11059"/>
    <cellStyle name="Normal 6 3 4" xfId="11060"/>
    <cellStyle name="Normal 6 3 5" xfId="11061"/>
    <cellStyle name="Normal 6 3 6" xfId="11062"/>
    <cellStyle name="Normal 6 3 7" xfId="11063"/>
    <cellStyle name="Normal 6 3 8" xfId="11064"/>
    <cellStyle name="Normal 6 3 9" xfId="11065"/>
    <cellStyle name="Normal 6 4" xfId="11066"/>
    <cellStyle name="Normal 6 4 10" xfId="11067"/>
    <cellStyle name="Normal 6 4 11" xfId="11068"/>
    <cellStyle name="Normal 6 4 12" xfId="11069"/>
    <cellStyle name="Normal 6 4 13" xfId="11070"/>
    <cellStyle name="Normal 6 4 2" xfId="11071"/>
    <cellStyle name="Normal 6 4 2 2" xfId="11072"/>
    <cellStyle name="Normal 6 4 3" xfId="11073"/>
    <cellStyle name="Normal 6 4 4" xfId="11074"/>
    <cellStyle name="Normal 6 4 5" xfId="11075"/>
    <cellStyle name="Normal 6 4 6" xfId="11076"/>
    <cellStyle name="Normal 6 4 7" xfId="11077"/>
    <cellStyle name="Normal 6 4 8" xfId="11078"/>
    <cellStyle name="Normal 6 4 9" xfId="11079"/>
    <cellStyle name="Normal 6 5" xfId="11080"/>
    <cellStyle name="Normal 6 5 10" xfId="11081"/>
    <cellStyle name="Normal 6 5 11" xfId="11082"/>
    <cellStyle name="Normal 6 5 12" xfId="11083"/>
    <cellStyle name="Normal 6 5 2" xfId="11084"/>
    <cellStyle name="Normal 6 5 3" xfId="11085"/>
    <cellStyle name="Normal 6 5 4" xfId="11086"/>
    <cellStyle name="Normal 6 5 5" xfId="11087"/>
    <cellStyle name="Normal 6 5 6" xfId="11088"/>
    <cellStyle name="Normal 6 5 7" xfId="11089"/>
    <cellStyle name="Normal 6 5 8" xfId="11090"/>
    <cellStyle name="Normal 6 5 9" xfId="11091"/>
    <cellStyle name="Normal 6 6" xfId="11092"/>
    <cellStyle name="Normal 6 6 10" xfId="11093"/>
    <cellStyle name="Normal 6 6 11" xfId="11094"/>
    <cellStyle name="Normal 6 6 12" xfId="11095"/>
    <cellStyle name="Normal 6 6 2" xfId="11096"/>
    <cellStyle name="Normal 6 6 3" xfId="11097"/>
    <cellStyle name="Normal 6 6 4" xfId="11098"/>
    <cellStyle name="Normal 6 6 5" xfId="11099"/>
    <cellStyle name="Normal 6 6 6" xfId="11100"/>
    <cellStyle name="Normal 6 6 7" xfId="11101"/>
    <cellStyle name="Normal 6 6 8" xfId="11102"/>
    <cellStyle name="Normal 6 6 9" xfId="11103"/>
    <cellStyle name="Normal 6 7" xfId="11104"/>
    <cellStyle name="Normal 6 7 10" xfId="11105"/>
    <cellStyle name="Normal 6 7 11" xfId="11106"/>
    <cellStyle name="Normal 6 7 12" xfId="11107"/>
    <cellStyle name="Normal 6 7 2" xfId="11108"/>
    <cellStyle name="Normal 6 7 3" xfId="11109"/>
    <cellStyle name="Normal 6 7 4" xfId="11110"/>
    <cellStyle name="Normal 6 7 5" xfId="11111"/>
    <cellStyle name="Normal 6 7 6" xfId="11112"/>
    <cellStyle name="Normal 6 7 7" xfId="11113"/>
    <cellStyle name="Normal 6 7 8" xfId="11114"/>
    <cellStyle name="Normal 6 7 9" xfId="11115"/>
    <cellStyle name="Normal 6 8" xfId="11116"/>
    <cellStyle name="Normal 6 8 10" xfId="11117"/>
    <cellStyle name="Normal 6 8 11" xfId="11118"/>
    <cellStyle name="Normal 6 8 12" xfId="11119"/>
    <cellStyle name="Normal 6 8 2" xfId="11120"/>
    <cellStyle name="Normal 6 8 3" xfId="11121"/>
    <cellStyle name="Normal 6 8 4" xfId="11122"/>
    <cellStyle name="Normal 6 8 5" xfId="11123"/>
    <cellStyle name="Normal 6 8 6" xfId="11124"/>
    <cellStyle name="Normal 6 8 7" xfId="11125"/>
    <cellStyle name="Normal 6 8 8" xfId="11126"/>
    <cellStyle name="Normal 6 8 9" xfId="11127"/>
    <cellStyle name="Normal 6 9" xfId="11128"/>
    <cellStyle name="Normal 6 9 10" xfId="11129"/>
    <cellStyle name="Normal 6 9 11" xfId="11130"/>
    <cellStyle name="Normal 6 9 12" xfId="11131"/>
    <cellStyle name="Normal 6 9 2" xfId="11132"/>
    <cellStyle name="Normal 6 9 3" xfId="11133"/>
    <cellStyle name="Normal 6 9 4" xfId="11134"/>
    <cellStyle name="Normal 6 9 5" xfId="11135"/>
    <cellStyle name="Normal 6 9 6" xfId="11136"/>
    <cellStyle name="Normal 6 9 7" xfId="11137"/>
    <cellStyle name="Normal 6 9 8" xfId="11138"/>
    <cellStyle name="Normal 6 9 9" xfId="11139"/>
    <cellStyle name="Normal 6_Other Component Staffing" xfId="11140"/>
    <cellStyle name="Normal 7" xfId="11141"/>
    <cellStyle name="Normal 7 10" xfId="11142"/>
    <cellStyle name="Normal 7 10 10" xfId="11143"/>
    <cellStyle name="Normal 7 10 11" xfId="11144"/>
    <cellStyle name="Normal 7 10 12" xfId="11145"/>
    <cellStyle name="Normal 7 10 2" xfId="11146"/>
    <cellStyle name="Normal 7 10 3" xfId="11147"/>
    <cellStyle name="Normal 7 10 4" xfId="11148"/>
    <cellStyle name="Normal 7 10 5" xfId="11149"/>
    <cellStyle name="Normal 7 10 6" xfId="11150"/>
    <cellStyle name="Normal 7 10 7" xfId="11151"/>
    <cellStyle name="Normal 7 10 8" xfId="11152"/>
    <cellStyle name="Normal 7 10 9" xfId="11153"/>
    <cellStyle name="Normal 7 11" xfId="11154"/>
    <cellStyle name="Normal 7 11 10" xfId="11155"/>
    <cellStyle name="Normal 7 11 11" xfId="11156"/>
    <cellStyle name="Normal 7 11 12" xfId="11157"/>
    <cellStyle name="Normal 7 11 2" xfId="11158"/>
    <cellStyle name="Normal 7 11 3" xfId="11159"/>
    <cellStyle name="Normal 7 11 4" xfId="11160"/>
    <cellStyle name="Normal 7 11 5" xfId="11161"/>
    <cellStyle name="Normal 7 11 6" xfId="11162"/>
    <cellStyle name="Normal 7 11 7" xfId="11163"/>
    <cellStyle name="Normal 7 11 8" xfId="11164"/>
    <cellStyle name="Normal 7 11 9" xfId="11165"/>
    <cellStyle name="Normal 7 12" xfId="11166"/>
    <cellStyle name="Normal 7 13" xfId="11167"/>
    <cellStyle name="Normal 7 14" xfId="11168"/>
    <cellStyle name="Normal 7 15" xfId="11169"/>
    <cellStyle name="Normal 7 16" xfId="11170"/>
    <cellStyle name="Normal 7 17" xfId="11171"/>
    <cellStyle name="Normal 7 18" xfId="11172"/>
    <cellStyle name="Normal 7 19" xfId="11173"/>
    <cellStyle name="Normal 7 2" xfId="11174"/>
    <cellStyle name="Normal 7 2 10" xfId="11175"/>
    <cellStyle name="Normal 7 2 11" xfId="11176"/>
    <cellStyle name="Normal 7 2 12" xfId="11177"/>
    <cellStyle name="Normal 7 2 13" xfId="11178"/>
    <cellStyle name="Normal 7 2 2" xfId="11179"/>
    <cellStyle name="Normal 7 2 3" xfId="11180"/>
    <cellStyle name="Normal 7 2 4" xfId="11181"/>
    <cellStyle name="Normal 7 2 5" xfId="11182"/>
    <cellStyle name="Normal 7 2 6" xfId="11183"/>
    <cellStyle name="Normal 7 2 7" xfId="11184"/>
    <cellStyle name="Normal 7 2 8" xfId="11185"/>
    <cellStyle name="Normal 7 2 9" xfId="11186"/>
    <cellStyle name="Normal 7 20" xfId="11187"/>
    <cellStyle name="Normal 7 21" xfId="11188"/>
    <cellStyle name="Normal 7 22" xfId="11189"/>
    <cellStyle name="Normal 7 23" xfId="11190"/>
    <cellStyle name="Normal 7 3" xfId="11191"/>
    <cellStyle name="Normal 7 3 10" xfId="11192"/>
    <cellStyle name="Normal 7 3 11" xfId="11193"/>
    <cellStyle name="Normal 7 3 12" xfId="11194"/>
    <cellStyle name="Normal 7 3 13" xfId="11195"/>
    <cellStyle name="Normal 7 3 2" xfId="11196"/>
    <cellStyle name="Normal 7 3 2 2" xfId="11197"/>
    <cellStyle name="Normal 7 3 3" xfId="11198"/>
    <cellStyle name="Normal 7 3 3 2" xfId="11199"/>
    <cellStyle name="Normal 7 3 4" xfId="11200"/>
    <cellStyle name="Normal 7 3 5" xfId="11201"/>
    <cellStyle name="Normal 7 3 6" xfId="11202"/>
    <cellStyle name="Normal 7 3 7" xfId="11203"/>
    <cellStyle name="Normal 7 3 8" xfId="11204"/>
    <cellStyle name="Normal 7 3 9" xfId="11205"/>
    <cellStyle name="Normal 7 4" xfId="11206"/>
    <cellStyle name="Normal 7 4 10" xfId="11207"/>
    <cellStyle name="Normal 7 4 11" xfId="11208"/>
    <cellStyle name="Normal 7 4 12" xfId="11209"/>
    <cellStyle name="Normal 7 4 13" xfId="11210"/>
    <cellStyle name="Normal 7 4 2" xfId="11211"/>
    <cellStyle name="Normal 7 4 2 2" xfId="11212"/>
    <cellStyle name="Normal 7 4 3" xfId="11213"/>
    <cellStyle name="Normal 7 4 4" xfId="11214"/>
    <cellStyle name="Normal 7 4 5" xfId="11215"/>
    <cellStyle name="Normal 7 4 6" xfId="11216"/>
    <cellStyle name="Normal 7 4 7" xfId="11217"/>
    <cellStyle name="Normal 7 4 8" xfId="11218"/>
    <cellStyle name="Normal 7 4 9" xfId="11219"/>
    <cellStyle name="Normal 7 5" xfId="11220"/>
    <cellStyle name="Normal 7 5 10" xfId="11221"/>
    <cellStyle name="Normal 7 5 11" xfId="11222"/>
    <cellStyle name="Normal 7 5 12" xfId="11223"/>
    <cellStyle name="Normal 7 5 2" xfId="11224"/>
    <cellStyle name="Normal 7 5 3" xfId="11225"/>
    <cellStyle name="Normal 7 5 4" xfId="11226"/>
    <cellStyle name="Normal 7 5 5" xfId="11227"/>
    <cellStyle name="Normal 7 5 6" xfId="11228"/>
    <cellStyle name="Normal 7 5 7" xfId="11229"/>
    <cellStyle name="Normal 7 5 8" xfId="11230"/>
    <cellStyle name="Normal 7 5 9" xfId="11231"/>
    <cellStyle name="Normal 7 6" xfId="11232"/>
    <cellStyle name="Normal 7 6 10" xfId="11233"/>
    <cellStyle name="Normal 7 6 11" xfId="11234"/>
    <cellStyle name="Normal 7 6 12" xfId="11235"/>
    <cellStyle name="Normal 7 6 2" xfId="11236"/>
    <cellStyle name="Normal 7 6 3" xfId="11237"/>
    <cellStyle name="Normal 7 6 4" xfId="11238"/>
    <cellStyle name="Normal 7 6 5" xfId="11239"/>
    <cellStyle name="Normal 7 6 6" xfId="11240"/>
    <cellStyle name="Normal 7 6 7" xfId="11241"/>
    <cellStyle name="Normal 7 6 8" xfId="11242"/>
    <cellStyle name="Normal 7 6 9" xfId="11243"/>
    <cellStyle name="Normal 7 7" xfId="11244"/>
    <cellStyle name="Normal 7 7 10" xfId="11245"/>
    <cellStyle name="Normal 7 7 11" xfId="11246"/>
    <cellStyle name="Normal 7 7 12" xfId="11247"/>
    <cellStyle name="Normal 7 7 2" xfId="11248"/>
    <cellStyle name="Normal 7 7 3" xfId="11249"/>
    <cellStyle name="Normal 7 7 4" xfId="11250"/>
    <cellStyle name="Normal 7 7 5" xfId="11251"/>
    <cellStyle name="Normal 7 7 6" xfId="11252"/>
    <cellStyle name="Normal 7 7 7" xfId="11253"/>
    <cellStyle name="Normal 7 7 8" xfId="11254"/>
    <cellStyle name="Normal 7 7 9" xfId="11255"/>
    <cellStyle name="Normal 7 8" xfId="11256"/>
    <cellStyle name="Normal 7 8 10" xfId="11257"/>
    <cellStyle name="Normal 7 8 11" xfId="11258"/>
    <cellStyle name="Normal 7 8 12" xfId="11259"/>
    <cellStyle name="Normal 7 8 2" xfId="11260"/>
    <cellStyle name="Normal 7 8 3" xfId="11261"/>
    <cellStyle name="Normal 7 8 4" xfId="11262"/>
    <cellStyle name="Normal 7 8 5" xfId="11263"/>
    <cellStyle name="Normal 7 8 6" xfId="11264"/>
    <cellStyle name="Normal 7 8 7" xfId="11265"/>
    <cellStyle name="Normal 7 8 8" xfId="11266"/>
    <cellStyle name="Normal 7 8 9" xfId="11267"/>
    <cellStyle name="Normal 7 9" xfId="11268"/>
    <cellStyle name="Normal 7 9 10" xfId="11269"/>
    <cellStyle name="Normal 7 9 11" xfId="11270"/>
    <cellStyle name="Normal 7 9 12" xfId="11271"/>
    <cellStyle name="Normal 7 9 2" xfId="11272"/>
    <cellStyle name="Normal 7 9 3" xfId="11273"/>
    <cellStyle name="Normal 7 9 4" xfId="11274"/>
    <cellStyle name="Normal 7 9 5" xfId="11275"/>
    <cellStyle name="Normal 7 9 6" xfId="11276"/>
    <cellStyle name="Normal 7 9 7" xfId="11277"/>
    <cellStyle name="Normal 7 9 8" xfId="11278"/>
    <cellStyle name="Normal 7 9 9" xfId="11279"/>
    <cellStyle name="Normal 7_Other Component Staffing" xfId="11280"/>
    <cellStyle name="Normal 8" xfId="11281"/>
    <cellStyle name="Normal 8 2" xfId="11282"/>
    <cellStyle name="Normal 9" xfId="11283"/>
    <cellStyle name="Normal 9 2" xfId="11284"/>
    <cellStyle name="Normal 9 3" xfId="11285"/>
    <cellStyle name="Normal 9 3 2" xfId="11286"/>
    <cellStyle name="Normal 9 3 3" xfId="11287"/>
    <cellStyle name="Note 10" xfId="11288"/>
    <cellStyle name="Note 10 2" xfId="11289"/>
    <cellStyle name="Note 10 2 2" xfId="11290"/>
    <cellStyle name="Note 10 3" xfId="11291"/>
    <cellStyle name="Note 10 3 2" xfId="11292"/>
    <cellStyle name="Note 10 4" xfId="11293"/>
    <cellStyle name="Note 11" xfId="11294"/>
    <cellStyle name="Note 11 2" xfId="11295"/>
    <cellStyle name="Note 11 3" xfId="11296"/>
    <cellStyle name="Note 12" xfId="11297"/>
    <cellStyle name="Note 12 10" xfId="11298"/>
    <cellStyle name="Note 12 10 2" xfId="11299"/>
    <cellStyle name="Note 12 10 2 2" xfId="11300"/>
    <cellStyle name="Note 12 10 2 2 2" xfId="11301"/>
    <cellStyle name="Note 12 10 2 3" xfId="11302"/>
    <cellStyle name="Note 12 10 2 3 2" xfId="11303"/>
    <cellStyle name="Note 12 10 2 4" xfId="11304"/>
    <cellStyle name="Note 12 10 3" xfId="11305"/>
    <cellStyle name="Note 12 10 3 2" xfId="11306"/>
    <cellStyle name="Note 12 10 4" xfId="11307"/>
    <cellStyle name="Note 12 10 4 2" xfId="11308"/>
    <cellStyle name="Note 12 10 5" xfId="11309"/>
    <cellStyle name="Note 12 11" xfId="11310"/>
    <cellStyle name="Note 12 11 2" xfId="11311"/>
    <cellStyle name="Note 12 11 2 2" xfId="11312"/>
    <cellStyle name="Note 12 11 2 2 2" xfId="11313"/>
    <cellStyle name="Note 12 11 2 3" xfId="11314"/>
    <cellStyle name="Note 12 11 2 3 2" xfId="11315"/>
    <cellStyle name="Note 12 11 2 4" xfId="11316"/>
    <cellStyle name="Note 12 11 3" xfId="11317"/>
    <cellStyle name="Note 12 11 3 2" xfId="11318"/>
    <cellStyle name="Note 12 11 4" xfId="11319"/>
    <cellStyle name="Note 12 11 4 2" xfId="11320"/>
    <cellStyle name="Note 12 11 5" xfId="11321"/>
    <cellStyle name="Note 12 12" xfId="11322"/>
    <cellStyle name="Note 12 12 2" xfId="11323"/>
    <cellStyle name="Note 12 12 2 2" xfId="11324"/>
    <cellStyle name="Note 12 12 2 2 2" xfId="11325"/>
    <cellStyle name="Note 12 12 2 3" xfId="11326"/>
    <cellStyle name="Note 12 12 2 3 2" xfId="11327"/>
    <cellStyle name="Note 12 12 2 4" xfId="11328"/>
    <cellStyle name="Note 12 12 3" xfId="11329"/>
    <cellStyle name="Note 12 12 3 2" xfId="11330"/>
    <cellStyle name="Note 12 12 4" xfId="11331"/>
    <cellStyle name="Note 12 12 4 2" xfId="11332"/>
    <cellStyle name="Note 12 12 5" xfId="11333"/>
    <cellStyle name="Note 12 13" xfId="11334"/>
    <cellStyle name="Note 12 13 2" xfId="11335"/>
    <cellStyle name="Note 12 13 2 2" xfId="11336"/>
    <cellStyle name="Note 12 13 2 2 2" xfId="11337"/>
    <cellStyle name="Note 12 13 2 3" xfId="11338"/>
    <cellStyle name="Note 12 13 2 3 2" xfId="11339"/>
    <cellStyle name="Note 12 13 2 4" xfId="11340"/>
    <cellStyle name="Note 12 13 3" xfId="11341"/>
    <cellStyle name="Note 12 13 3 2" xfId="11342"/>
    <cellStyle name="Note 12 13 4" xfId="11343"/>
    <cellStyle name="Note 12 13 4 2" xfId="11344"/>
    <cellStyle name="Note 12 13 5" xfId="11345"/>
    <cellStyle name="Note 12 14" xfId="11346"/>
    <cellStyle name="Note 12 14 2" xfId="11347"/>
    <cellStyle name="Note 12 14 2 2" xfId="11348"/>
    <cellStyle name="Note 12 14 2 2 2" xfId="11349"/>
    <cellStyle name="Note 12 14 2 3" xfId="11350"/>
    <cellStyle name="Note 12 14 2 3 2" xfId="11351"/>
    <cellStyle name="Note 12 14 2 4" xfId="11352"/>
    <cellStyle name="Note 12 14 3" xfId="11353"/>
    <cellStyle name="Note 12 14 3 2" xfId="11354"/>
    <cellStyle name="Note 12 14 4" xfId="11355"/>
    <cellStyle name="Note 12 14 4 2" xfId="11356"/>
    <cellStyle name="Note 12 14 5" xfId="11357"/>
    <cellStyle name="Note 12 15" xfId="11358"/>
    <cellStyle name="Note 12 15 2" xfId="11359"/>
    <cellStyle name="Note 12 15 2 2" xfId="11360"/>
    <cellStyle name="Note 12 15 2 2 2" xfId="11361"/>
    <cellStyle name="Note 12 15 2 3" xfId="11362"/>
    <cellStyle name="Note 12 15 2 3 2" xfId="11363"/>
    <cellStyle name="Note 12 15 2 4" xfId="11364"/>
    <cellStyle name="Note 12 15 3" xfId="11365"/>
    <cellStyle name="Note 12 15 3 2" xfId="11366"/>
    <cellStyle name="Note 12 15 4" xfId="11367"/>
    <cellStyle name="Note 12 15 4 2" xfId="11368"/>
    <cellStyle name="Note 12 15 5" xfId="11369"/>
    <cellStyle name="Note 12 16" xfId="11370"/>
    <cellStyle name="Note 12 16 2" xfId="11371"/>
    <cellStyle name="Note 12 16 2 2" xfId="11372"/>
    <cellStyle name="Note 12 16 2 2 2" xfId="11373"/>
    <cellStyle name="Note 12 16 2 3" xfId="11374"/>
    <cellStyle name="Note 12 16 2 3 2" xfId="11375"/>
    <cellStyle name="Note 12 16 2 4" xfId="11376"/>
    <cellStyle name="Note 12 16 3" xfId="11377"/>
    <cellStyle name="Note 12 16 3 2" xfId="11378"/>
    <cellStyle name="Note 12 16 4" xfId="11379"/>
    <cellStyle name="Note 12 16 4 2" xfId="11380"/>
    <cellStyle name="Note 12 16 5" xfId="11381"/>
    <cellStyle name="Note 12 17" xfId="11382"/>
    <cellStyle name="Note 12 17 2" xfId="11383"/>
    <cellStyle name="Note 12 17 2 2" xfId="11384"/>
    <cellStyle name="Note 12 17 2 2 2" xfId="11385"/>
    <cellStyle name="Note 12 17 2 3" xfId="11386"/>
    <cellStyle name="Note 12 17 2 3 2" xfId="11387"/>
    <cellStyle name="Note 12 17 2 4" xfId="11388"/>
    <cellStyle name="Note 12 17 3" xfId="11389"/>
    <cellStyle name="Note 12 17 3 2" xfId="11390"/>
    <cellStyle name="Note 12 17 4" xfId="11391"/>
    <cellStyle name="Note 12 17 4 2" xfId="11392"/>
    <cellStyle name="Note 12 17 5" xfId="11393"/>
    <cellStyle name="Note 12 18" xfId="11394"/>
    <cellStyle name="Note 12 18 2" xfId="11395"/>
    <cellStyle name="Note 12 18 2 2" xfId="11396"/>
    <cellStyle name="Note 12 18 2 2 2" xfId="11397"/>
    <cellStyle name="Note 12 18 2 3" xfId="11398"/>
    <cellStyle name="Note 12 18 2 3 2" xfId="11399"/>
    <cellStyle name="Note 12 18 2 4" xfId="11400"/>
    <cellStyle name="Note 12 18 3" xfId="11401"/>
    <cellStyle name="Note 12 18 3 2" xfId="11402"/>
    <cellStyle name="Note 12 18 4" xfId="11403"/>
    <cellStyle name="Note 12 18 4 2" xfId="11404"/>
    <cellStyle name="Note 12 18 5" xfId="11405"/>
    <cellStyle name="Note 12 19" xfId="11406"/>
    <cellStyle name="Note 12 19 2" xfId="11407"/>
    <cellStyle name="Note 12 19 2 2" xfId="11408"/>
    <cellStyle name="Note 12 19 2 2 2" xfId="11409"/>
    <cellStyle name="Note 12 19 2 3" xfId="11410"/>
    <cellStyle name="Note 12 19 2 3 2" xfId="11411"/>
    <cellStyle name="Note 12 19 2 4" xfId="11412"/>
    <cellStyle name="Note 12 19 3" xfId="11413"/>
    <cellStyle name="Note 12 19 3 2" xfId="11414"/>
    <cellStyle name="Note 12 19 4" xfId="11415"/>
    <cellStyle name="Note 12 19 4 2" xfId="11416"/>
    <cellStyle name="Note 12 19 5" xfId="11417"/>
    <cellStyle name="Note 12 2" xfId="11418"/>
    <cellStyle name="Note 12 2 10" xfId="11419"/>
    <cellStyle name="Note 12 2 10 2" xfId="11420"/>
    <cellStyle name="Note 12 2 10 2 2" xfId="11421"/>
    <cellStyle name="Note 12 2 10 2 2 2" xfId="11422"/>
    <cellStyle name="Note 12 2 10 2 3" xfId="11423"/>
    <cellStyle name="Note 12 2 10 2 3 2" xfId="11424"/>
    <cellStyle name="Note 12 2 10 2 4" xfId="11425"/>
    <cellStyle name="Note 12 2 10 3" xfId="11426"/>
    <cellStyle name="Note 12 2 10 3 2" xfId="11427"/>
    <cellStyle name="Note 12 2 10 4" xfId="11428"/>
    <cellStyle name="Note 12 2 10 4 2" xfId="11429"/>
    <cellStyle name="Note 12 2 10 5" xfId="11430"/>
    <cellStyle name="Note 12 2 11" xfId="11431"/>
    <cellStyle name="Note 12 2 11 2" xfId="11432"/>
    <cellStyle name="Note 12 2 11 2 2" xfId="11433"/>
    <cellStyle name="Note 12 2 11 2 2 2" xfId="11434"/>
    <cellStyle name="Note 12 2 11 2 3" xfId="11435"/>
    <cellStyle name="Note 12 2 11 2 3 2" xfId="11436"/>
    <cellStyle name="Note 12 2 11 2 4" xfId="11437"/>
    <cellStyle name="Note 12 2 11 3" xfId="11438"/>
    <cellStyle name="Note 12 2 11 3 2" xfId="11439"/>
    <cellStyle name="Note 12 2 11 4" xfId="11440"/>
    <cellStyle name="Note 12 2 11 4 2" xfId="11441"/>
    <cellStyle name="Note 12 2 11 5" xfId="11442"/>
    <cellStyle name="Note 12 2 12" xfId="11443"/>
    <cellStyle name="Note 12 2 12 2" xfId="11444"/>
    <cellStyle name="Note 12 2 12 2 2" xfId="11445"/>
    <cellStyle name="Note 12 2 12 2 2 2" xfId="11446"/>
    <cellStyle name="Note 12 2 12 2 3" xfId="11447"/>
    <cellStyle name="Note 12 2 12 2 3 2" xfId="11448"/>
    <cellStyle name="Note 12 2 12 2 4" xfId="11449"/>
    <cellStyle name="Note 12 2 12 3" xfId="11450"/>
    <cellStyle name="Note 12 2 12 3 2" xfId="11451"/>
    <cellStyle name="Note 12 2 12 4" xfId="11452"/>
    <cellStyle name="Note 12 2 12 4 2" xfId="11453"/>
    <cellStyle name="Note 12 2 12 5" xfId="11454"/>
    <cellStyle name="Note 12 2 13" xfId="11455"/>
    <cellStyle name="Note 12 2 13 2" xfId="11456"/>
    <cellStyle name="Note 12 2 13 2 2" xfId="11457"/>
    <cellStyle name="Note 12 2 13 2 2 2" xfId="11458"/>
    <cellStyle name="Note 12 2 13 2 3" xfId="11459"/>
    <cellStyle name="Note 12 2 13 2 3 2" xfId="11460"/>
    <cellStyle name="Note 12 2 13 2 4" xfId="11461"/>
    <cellStyle name="Note 12 2 13 3" xfId="11462"/>
    <cellStyle name="Note 12 2 13 3 2" xfId="11463"/>
    <cellStyle name="Note 12 2 13 4" xfId="11464"/>
    <cellStyle name="Note 12 2 13 4 2" xfId="11465"/>
    <cellStyle name="Note 12 2 13 5" xfId="11466"/>
    <cellStyle name="Note 12 2 14" xfId="11467"/>
    <cellStyle name="Note 12 2 14 2" xfId="11468"/>
    <cellStyle name="Note 12 2 14 2 2" xfId="11469"/>
    <cellStyle name="Note 12 2 14 2 2 2" xfId="11470"/>
    <cellStyle name="Note 12 2 14 2 3" xfId="11471"/>
    <cellStyle name="Note 12 2 14 2 3 2" xfId="11472"/>
    <cellStyle name="Note 12 2 14 2 4" xfId="11473"/>
    <cellStyle name="Note 12 2 14 3" xfId="11474"/>
    <cellStyle name="Note 12 2 14 3 2" xfId="11475"/>
    <cellStyle name="Note 12 2 14 4" xfId="11476"/>
    <cellStyle name="Note 12 2 14 4 2" xfId="11477"/>
    <cellStyle name="Note 12 2 14 5" xfId="11478"/>
    <cellStyle name="Note 12 2 15" xfId="11479"/>
    <cellStyle name="Note 12 2 15 2" xfId="11480"/>
    <cellStyle name="Note 12 2 15 2 2" xfId="11481"/>
    <cellStyle name="Note 12 2 15 2 2 2" xfId="11482"/>
    <cellStyle name="Note 12 2 15 2 3" xfId="11483"/>
    <cellStyle name="Note 12 2 15 2 3 2" xfId="11484"/>
    <cellStyle name="Note 12 2 15 2 4" xfId="11485"/>
    <cellStyle name="Note 12 2 15 3" xfId="11486"/>
    <cellStyle name="Note 12 2 15 3 2" xfId="11487"/>
    <cellStyle name="Note 12 2 15 4" xfId="11488"/>
    <cellStyle name="Note 12 2 15 4 2" xfId="11489"/>
    <cellStyle name="Note 12 2 15 5" xfId="11490"/>
    <cellStyle name="Note 12 2 16" xfId="11491"/>
    <cellStyle name="Note 12 2 16 2" xfId="11492"/>
    <cellStyle name="Note 12 2 16 2 2" xfId="11493"/>
    <cellStyle name="Note 12 2 16 2 2 2" xfId="11494"/>
    <cellStyle name="Note 12 2 16 2 3" xfId="11495"/>
    <cellStyle name="Note 12 2 16 2 3 2" xfId="11496"/>
    <cellStyle name="Note 12 2 16 2 4" xfId="11497"/>
    <cellStyle name="Note 12 2 16 3" xfId="11498"/>
    <cellStyle name="Note 12 2 16 3 2" xfId="11499"/>
    <cellStyle name="Note 12 2 16 4" xfId="11500"/>
    <cellStyle name="Note 12 2 16 4 2" xfId="11501"/>
    <cellStyle name="Note 12 2 16 5" xfId="11502"/>
    <cellStyle name="Note 12 2 17" xfId="11503"/>
    <cellStyle name="Note 12 2 17 2" xfId="11504"/>
    <cellStyle name="Note 12 2 17 2 2" xfId="11505"/>
    <cellStyle name="Note 12 2 17 2 2 2" xfId="11506"/>
    <cellStyle name="Note 12 2 17 2 3" xfId="11507"/>
    <cellStyle name="Note 12 2 17 2 3 2" xfId="11508"/>
    <cellStyle name="Note 12 2 17 2 4" xfId="11509"/>
    <cellStyle name="Note 12 2 17 3" xfId="11510"/>
    <cellStyle name="Note 12 2 17 3 2" xfId="11511"/>
    <cellStyle name="Note 12 2 17 4" xfId="11512"/>
    <cellStyle name="Note 12 2 17 4 2" xfId="11513"/>
    <cellStyle name="Note 12 2 17 5" xfId="11514"/>
    <cellStyle name="Note 12 2 18" xfId="11515"/>
    <cellStyle name="Note 12 2 18 2" xfId="11516"/>
    <cellStyle name="Note 12 2 18 2 2" xfId="11517"/>
    <cellStyle name="Note 12 2 18 3" xfId="11518"/>
    <cellStyle name="Note 12 2 18 3 2" xfId="11519"/>
    <cellStyle name="Note 12 2 18 4" xfId="11520"/>
    <cellStyle name="Note 12 2 19" xfId="11521"/>
    <cellStyle name="Note 12 2 19 2" xfId="11522"/>
    <cellStyle name="Note 12 2 2" xfId="11523"/>
    <cellStyle name="Note 12 2 2 2" xfId="11524"/>
    <cellStyle name="Note 12 2 2 2 2" xfId="11525"/>
    <cellStyle name="Note 12 2 2 2 2 2" xfId="11526"/>
    <cellStyle name="Note 12 2 2 2 3" xfId="11527"/>
    <cellStyle name="Note 12 2 2 2 3 2" xfId="11528"/>
    <cellStyle name="Note 12 2 2 2 4" xfId="11529"/>
    <cellStyle name="Note 12 2 2 3" xfId="11530"/>
    <cellStyle name="Note 12 2 2 3 2" xfId="11531"/>
    <cellStyle name="Note 12 2 2 4" xfId="11532"/>
    <cellStyle name="Note 12 2 2 4 2" xfId="11533"/>
    <cellStyle name="Note 12 2 2 5" xfId="11534"/>
    <cellStyle name="Note 12 2 20" xfId="11535"/>
    <cellStyle name="Note 12 2 20 2" xfId="11536"/>
    <cellStyle name="Note 12 2 21" xfId="11537"/>
    <cellStyle name="Note 12 2 21 2" xfId="11538"/>
    <cellStyle name="Note 12 2 22" xfId="11539"/>
    <cellStyle name="Note 12 2 3" xfId="11540"/>
    <cellStyle name="Note 12 2 3 2" xfId="11541"/>
    <cellStyle name="Note 12 2 3 2 2" xfId="11542"/>
    <cellStyle name="Note 12 2 3 2 2 2" xfId="11543"/>
    <cellStyle name="Note 12 2 3 2 3" xfId="11544"/>
    <cellStyle name="Note 12 2 3 2 3 2" xfId="11545"/>
    <cellStyle name="Note 12 2 3 2 4" xfId="11546"/>
    <cellStyle name="Note 12 2 3 3" xfId="11547"/>
    <cellStyle name="Note 12 2 3 3 2" xfId="11548"/>
    <cellStyle name="Note 12 2 3 4" xfId="11549"/>
    <cellStyle name="Note 12 2 3 4 2" xfId="11550"/>
    <cellStyle name="Note 12 2 3 5" xfId="11551"/>
    <cellStyle name="Note 12 2 4" xfId="11552"/>
    <cellStyle name="Note 12 2 4 2" xfId="11553"/>
    <cellStyle name="Note 12 2 4 2 2" xfId="11554"/>
    <cellStyle name="Note 12 2 4 2 2 2" xfId="11555"/>
    <cellStyle name="Note 12 2 4 2 3" xfId="11556"/>
    <cellStyle name="Note 12 2 4 2 3 2" xfId="11557"/>
    <cellStyle name="Note 12 2 4 2 4" xfId="11558"/>
    <cellStyle name="Note 12 2 4 3" xfId="11559"/>
    <cellStyle name="Note 12 2 4 3 2" xfId="11560"/>
    <cellStyle name="Note 12 2 4 4" xfId="11561"/>
    <cellStyle name="Note 12 2 4 4 2" xfId="11562"/>
    <cellStyle name="Note 12 2 4 5" xfId="11563"/>
    <cellStyle name="Note 12 2 5" xfId="11564"/>
    <cellStyle name="Note 12 2 5 2" xfId="11565"/>
    <cellStyle name="Note 12 2 5 2 2" xfId="11566"/>
    <cellStyle name="Note 12 2 5 2 2 2" xfId="11567"/>
    <cellStyle name="Note 12 2 5 2 3" xfId="11568"/>
    <cellStyle name="Note 12 2 5 2 3 2" xfId="11569"/>
    <cellStyle name="Note 12 2 5 2 4" xfId="11570"/>
    <cellStyle name="Note 12 2 5 3" xfId="11571"/>
    <cellStyle name="Note 12 2 5 3 2" xfId="11572"/>
    <cellStyle name="Note 12 2 5 4" xfId="11573"/>
    <cellStyle name="Note 12 2 5 4 2" xfId="11574"/>
    <cellStyle name="Note 12 2 5 5" xfId="11575"/>
    <cellStyle name="Note 12 2 6" xfId="11576"/>
    <cellStyle name="Note 12 2 6 2" xfId="11577"/>
    <cellStyle name="Note 12 2 6 2 2" xfId="11578"/>
    <cellStyle name="Note 12 2 6 2 2 2" xfId="11579"/>
    <cellStyle name="Note 12 2 6 2 3" xfId="11580"/>
    <cellStyle name="Note 12 2 6 2 3 2" xfId="11581"/>
    <cellStyle name="Note 12 2 6 2 4" xfId="11582"/>
    <cellStyle name="Note 12 2 6 3" xfId="11583"/>
    <cellStyle name="Note 12 2 6 3 2" xfId="11584"/>
    <cellStyle name="Note 12 2 6 4" xfId="11585"/>
    <cellStyle name="Note 12 2 6 4 2" xfId="11586"/>
    <cellStyle name="Note 12 2 6 5" xfId="11587"/>
    <cellStyle name="Note 12 2 7" xfId="11588"/>
    <cellStyle name="Note 12 2 7 2" xfId="11589"/>
    <cellStyle name="Note 12 2 7 2 2" xfId="11590"/>
    <cellStyle name="Note 12 2 7 2 2 2" xfId="11591"/>
    <cellStyle name="Note 12 2 7 2 3" xfId="11592"/>
    <cellStyle name="Note 12 2 7 2 3 2" xfId="11593"/>
    <cellStyle name="Note 12 2 7 2 4" xfId="11594"/>
    <cellStyle name="Note 12 2 7 3" xfId="11595"/>
    <cellStyle name="Note 12 2 7 3 2" xfId="11596"/>
    <cellStyle name="Note 12 2 7 4" xfId="11597"/>
    <cellStyle name="Note 12 2 7 4 2" xfId="11598"/>
    <cellStyle name="Note 12 2 7 5" xfId="11599"/>
    <cellStyle name="Note 12 2 8" xfId="11600"/>
    <cellStyle name="Note 12 2 8 2" xfId="11601"/>
    <cellStyle name="Note 12 2 8 2 2" xfId="11602"/>
    <cellStyle name="Note 12 2 8 2 2 2" xfId="11603"/>
    <cellStyle name="Note 12 2 8 2 3" xfId="11604"/>
    <cellStyle name="Note 12 2 8 2 3 2" xfId="11605"/>
    <cellStyle name="Note 12 2 8 2 4" xfId="11606"/>
    <cellStyle name="Note 12 2 8 3" xfId="11607"/>
    <cellStyle name="Note 12 2 8 3 2" xfId="11608"/>
    <cellStyle name="Note 12 2 8 4" xfId="11609"/>
    <cellStyle name="Note 12 2 8 4 2" xfId="11610"/>
    <cellStyle name="Note 12 2 8 5" xfId="11611"/>
    <cellStyle name="Note 12 2 9" xfId="11612"/>
    <cellStyle name="Note 12 2 9 2" xfId="11613"/>
    <cellStyle name="Note 12 2 9 2 2" xfId="11614"/>
    <cellStyle name="Note 12 2 9 2 2 2" xfId="11615"/>
    <cellStyle name="Note 12 2 9 2 3" xfId="11616"/>
    <cellStyle name="Note 12 2 9 2 3 2" xfId="11617"/>
    <cellStyle name="Note 12 2 9 2 4" xfId="11618"/>
    <cellStyle name="Note 12 2 9 3" xfId="11619"/>
    <cellStyle name="Note 12 2 9 3 2" xfId="11620"/>
    <cellStyle name="Note 12 2 9 4" xfId="11621"/>
    <cellStyle name="Note 12 2 9 4 2" xfId="11622"/>
    <cellStyle name="Note 12 2 9 5" xfId="11623"/>
    <cellStyle name="Note 12 20" xfId="11624"/>
    <cellStyle name="Note 12 21" xfId="11625"/>
    <cellStyle name="Note 12 22" xfId="11626"/>
    <cellStyle name="Note 12 3" xfId="11627"/>
    <cellStyle name="Note 12 3 2" xfId="11628"/>
    <cellStyle name="Note 12 3 2 2" xfId="11629"/>
    <cellStyle name="Note 12 3 2 2 2" xfId="11630"/>
    <cellStyle name="Note 12 3 2 3" xfId="11631"/>
    <cellStyle name="Note 12 3 2 3 2" xfId="11632"/>
    <cellStyle name="Note 12 3 2 4" xfId="11633"/>
    <cellStyle name="Note 12 3 3" xfId="11634"/>
    <cellStyle name="Note 12 3 3 2" xfId="11635"/>
    <cellStyle name="Note 12 3 4" xfId="11636"/>
    <cellStyle name="Note 12 3 4 2" xfId="11637"/>
    <cellStyle name="Note 12 3 5" xfId="11638"/>
    <cellStyle name="Note 12 4" xfId="11639"/>
    <cellStyle name="Note 12 4 2" xfId="11640"/>
    <cellStyle name="Note 12 4 2 2" xfId="11641"/>
    <cellStyle name="Note 12 4 2 2 2" xfId="11642"/>
    <cellStyle name="Note 12 4 2 3" xfId="11643"/>
    <cellStyle name="Note 12 4 2 3 2" xfId="11644"/>
    <cellStyle name="Note 12 4 2 4" xfId="11645"/>
    <cellStyle name="Note 12 4 3" xfId="11646"/>
    <cellStyle name="Note 12 4 3 2" xfId="11647"/>
    <cellStyle name="Note 12 4 4" xfId="11648"/>
    <cellStyle name="Note 12 4 4 2" xfId="11649"/>
    <cellStyle name="Note 12 4 5" xfId="11650"/>
    <cellStyle name="Note 12 5" xfId="11651"/>
    <cellStyle name="Note 12 5 2" xfId="11652"/>
    <cellStyle name="Note 12 5 2 2" xfId="11653"/>
    <cellStyle name="Note 12 5 2 2 2" xfId="11654"/>
    <cellStyle name="Note 12 5 2 3" xfId="11655"/>
    <cellStyle name="Note 12 5 2 3 2" xfId="11656"/>
    <cellStyle name="Note 12 5 2 4" xfId="11657"/>
    <cellStyle name="Note 12 5 3" xfId="11658"/>
    <cellStyle name="Note 12 5 3 2" xfId="11659"/>
    <cellStyle name="Note 12 5 4" xfId="11660"/>
    <cellStyle name="Note 12 5 4 2" xfId="11661"/>
    <cellStyle name="Note 12 5 5" xfId="11662"/>
    <cellStyle name="Note 12 6" xfId="11663"/>
    <cellStyle name="Note 12 6 2" xfId="11664"/>
    <cellStyle name="Note 12 6 2 2" xfId="11665"/>
    <cellStyle name="Note 12 6 2 2 2" xfId="11666"/>
    <cellStyle name="Note 12 6 2 3" xfId="11667"/>
    <cellStyle name="Note 12 6 2 3 2" xfId="11668"/>
    <cellStyle name="Note 12 6 2 4" xfId="11669"/>
    <cellStyle name="Note 12 6 3" xfId="11670"/>
    <cellStyle name="Note 12 6 3 2" xfId="11671"/>
    <cellStyle name="Note 12 6 4" xfId="11672"/>
    <cellStyle name="Note 12 6 4 2" xfId="11673"/>
    <cellStyle name="Note 12 6 5" xfId="11674"/>
    <cellStyle name="Note 12 7" xfId="11675"/>
    <cellStyle name="Note 12 7 2" xfId="11676"/>
    <cellStyle name="Note 12 7 2 2" xfId="11677"/>
    <cellStyle name="Note 12 7 2 2 2" xfId="11678"/>
    <cellStyle name="Note 12 7 2 3" xfId="11679"/>
    <cellStyle name="Note 12 7 2 3 2" xfId="11680"/>
    <cellStyle name="Note 12 7 2 4" xfId="11681"/>
    <cellStyle name="Note 12 7 3" xfId="11682"/>
    <cellStyle name="Note 12 7 3 2" xfId="11683"/>
    <cellStyle name="Note 12 7 4" xfId="11684"/>
    <cellStyle name="Note 12 7 4 2" xfId="11685"/>
    <cellStyle name="Note 12 7 5" xfId="11686"/>
    <cellStyle name="Note 12 8" xfId="11687"/>
    <cellStyle name="Note 12 8 2" xfId="11688"/>
    <cellStyle name="Note 12 8 2 2" xfId="11689"/>
    <cellStyle name="Note 12 8 2 2 2" xfId="11690"/>
    <cellStyle name="Note 12 8 2 3" xfId="11691"/>
    <cellStyle name="Note 12 8 2 3 2" xfId="11692"/>
    <cellStyle name="Note 12 8 2 4" xfId="11693"/>
    <cellStyle name="Note 12 8 3" xfId="11694"/>
    <cellStyle name="Note 12 8 3 2" xfId="11695"/>
    <cellStyle name="Note 12 8 4" xfId="11696"/>
    <cellStyle name="Note 12 8 4 2" xfId="11697"/>
    <cellStyle name="Note 12 8 5" xfId="11698"/>
    <cellStyle name="Note 12 9" xfId="11699"/>
    <cellStyle name="Note 12 9 2" xfId="11700"/>
    <cellStyle name="Note 12 9 2 2" xfId="11701"/>
    <cellStyle name="Note 12 9 2 2 2" xfId="11702"/>
    <cellStyle name="Note 12 9 2 3" xfId="11703"/>
    <cellStyle name="Note 12 9 2 3 2" xfId="11704"/>
    <cellStyle name="Note 12 9 2 4" xfId="11705"/>
    <cellStyle name="Note 12 9 3" xfId="11706"/>
    <cellStyle name="Note 12 9 3 2" xfId="11707"/>
    <cellStyle name="Note 12 9 4" xfId="11708"/>
    <cellStyle name="Note 12 9 4 2" xfId="11709"/>
    <cellStyle name="Note 12 9 5" xfId="11710"/>
    <cellStyle name="Note 13" xfId="11711"/>
    <cellStyle name="Note 13 2" xfId="11712"/>
    <cellStyle name="Note 13 2 2" xfId="11713"/>
    <cellStyle name="Note 13 3" xfId="11714"/>
    <cellStyle name="Note 13 3 2" xfId="11715"/>
    <cellStyle name="Note 2" xfId="11716"/>
    <cellStyle name="Note 2 2" xfId="11717"/>
    <cellStyle name="Note 2 2 2" xfId="11718"/>
    <cellStyle name="Note 2 2 2 2" xfId="11719"/>
    <cellStyle name="Note 2 2 3" xfId="11720"/>
    <cellStyle name="Note 2 2 3 2" xfId="11721"/>
    <cellStyle name="Note 2 2 4" xfId="11722"/>
    <cellStyle name="Note 2 3" xfId="11723"/>
    <cellStyle name="Note 2 3 2" xfId="11724"/>
    <cellStyle name="Note 2 4" xfId="11725"/>
    <cellStyle name="Note 2 4 2" xfId="11726"/>
    <cellStyle name="Note 2 5" xfId="11727"/>
    <cellStyle name="Note 3" xfId="11728"/>
    <cellStyle name="Note 3 2" xfId="11729"/>
    <cellStyle name="Note 3 2 2" xfId="11730"/>
    <cellStyle name="Note 3 3" xfId="11731"/>
    <cellStyle name="Note 3 3 2" xfId="11732"/>
    <cellStyle name="Note 3 3 3" xfId="11733"/>
    <cellStyle name="Note 3 4" xfId="11734"/>
    <cellStyle name="Note 4" xfId="11735"/>
    <cellStyle name="Note 4 2" xfId="11736"/>
    <cellStyle name="Note 4 2 2" xfId="11737"/>
    <cellStyle name="Note 4 2 2 2" xfId="11738"/>
    <cellStyle name="Note 4 2 3" xfId="11739"/>
    <cellStyle name="Note 4 2 3 2" xfId="11740"/>
    <cellStyle name="Note 4 2 4" xfId="11741"/>
    <cellStyle name="Note 4 3" xfId="11742"/>
    <cellStyle name="Note 4 3 2" xfId="11743"/>
    <cellStyle name="Note 4 4" xfId="11744"/>
    <cellStyle name="Note 4 4 2" xfId="11745"/>
    <cellStyle name="Note 4 5" xfId="11746"/>
    <cellStyle name="Note 5" xfId="11747"/>
    <cellStyle name="Note 5 2" xfId="11748"/>
    <cellStyle name="Note 5 2 2" xfId="11749"/>
    <cellStyle name="Note 5 2 2 2" xfId="11750"/>
    <cellStyle name="Note 5 2 3" xfId="11751"/>
    <cellStyle name="Note 5 2 3 2" xfId="11752"/>
    <cellStyle name="Note 5 2 4" xfId="11753"/>
    <cellStyle name="Note 5 3" xfId="11754"/>
    <cellStyle name="Note 5 3 2" xfId="11755"/>
    <cellStyle name="Note 5 3 2 2" xfId="11756"/>
    <cellStyle name="Note 5 3 3" xfId="11757"/>
    <cellStyle name="Note 5 3 3 2" xfId="11758"/>
    <cellStyle name="Note 5 3 4" xfId="11759"/>
    <cellStyle name="Note 5 4" xfId="11760"/>
    <cellStyle name="Note 5 4 2" xfId="11761"/>
    <cellStyle name="Note 5 5" xfId="11762"/>
    <cellStyle name="Note 5 5 2" xfId="11763"/>
    <cellStyle name="Note 5 6" xfId="11764"/>
    <cellStyle name="Note 6" xfId="11765"/>
    <cellStyle name="Note 6 2" xfId="11766"/>
    <cellStyle name="Note 6 2 2" xfId="11767"/>
    <cellStyle name="Note 6 2 2 2" xfId="11768"/>
    <cellStyle name="Note 6 2 3" xfId="11769"/>
    <cellStyle name="Note 6 2 3 2" xfId="11770"/>
    <cellStyle name="Note 6 2 4" xfId="11771"/>
    <cellStyle name="Note 6 3" xfId="11772"/>
    <cellStyle name="Note 6 3 2" xfId="11773"/>
    <cellStyle name="Note 6 3 2 2" xfId="11774"/>
    <cellStyle name="Note 6 3 3" xfId="11775"/>
    <cellStyle name="Note 6 3 3 2" xfId="11776"/>
    <cellStyle name="Note 6 3 4" xfId="11777"/>
    <cellStyle name="Note 6 4" xfId="11778"/>
    <cellStyle name="Note 6 4 2" xfId="11779"/>
    <cellStyle name="Note 6 5" xfId="11780"/>
    <cellStyle name="Note 6 5 2" xfId="11781"/>
    <cellStyle name="Note 6 6" xfId="11782"/>
    <cellStyle name="Note 7" xfId="11783"/>
    <cellStyle name="Note 7 2" xfId="11784"/>
    <cellStyle name="Note 7 2 2" xfId="11785"/>
    <cellStyle name="Note 7 3" xfId="11786"/>
    <cellStyle name="Note 7 3 2" xfId="11787"/>
    <cellStyle name="Note 7 4" xfId="11788"/>
    <cellStyle name="Note 8" xfId="11789"/>
    <cellStyle name="Note 8 2" xfId="11790"/>
    <cellStyle name="Note 8 2 2" xfId="11791"/>
    <cellStyle name="Note 8 3" xfId="11792"/>
    <cellStyle name="Note 8 3 2" xfId="11793"/>
    <cellStyle name="Note 8 4" xfId="11794"/>
    <cellStyle name="Note 9" xfId="11795"/>
    <cellStyle name="Note 9 2" xfId="11796"/>
    <cellStyle name="Note 9 2 2" xfId="11797"/>
    <cellStyle name="Note 9 2 2 2" xfId="11798"/>
    <cellStyle name="Note 9 2 3" xfId="11799"/>
    <cellStyle name="Note 9 2 3 2" xfId="11800"/>
    <cellStyle name="Note 9 2 4" xfId="11801"/>
    <cellStyle name="Note 9 3" xfId="11802"/>
    <cellStyle name="Note 9 3 2" xfId="11803"/>
    <cellStyle name="Note 9 4" xfId="11804"/>
    <cellStyle name="Note 9 4 2" xfId="11805"/>
    <cellStyle name="Note 9 5" xfId="11806"/>
    <cellStyle name="Output 2" xfId="11807"/>
    <cellStyle name="Output 3" xfId="11808"/>
    <cellStyle name="Output 4" xfId="11809"/>
    <cellStyle name="Output 5" xfId="11810"/>
    <cellStyle name="Percent 2" xfId="11811"/>
    <cellStyle name="Title 2" xfId="11812"/>
    <cellStyle name="Title 3" xfId="11813"/>
    <cellStyle name="Title 4" xfId="11814"/>
    <cellStyle name="Title 5" xfId="11815"/>
    <cellStyle name="Total 2" xfId="11816"/>
    <cellStyle name="Total 3" xfId="11817"/>
    <cellStyle name="Total 4" xfId="11818"/>
    <cellStyle name="Total 5" xfId="11819"/>
    <cellStyle name="Warning Text 2" xfId="11820"/>
    <cellStyle name="Warning Text 3" xfId="11821"/>
    <cellStyle name="Warning Text 4" xfId="11822"/>
    <cellStyle name="Warning Text 5" xfId="11823"/>
  </cellStyles>
  <dxfs count="0"/>
  <tableStyles count="0" defaultTableStyle="TableStyleMedium9" defaultPivotStyle="PivotStyleLight16"/>
  <colors>
    <mruColors>
      <color rgb="FFCCFF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://wwwnwql.cr.usgs.gov/USGS/catalog/index.cfm?a=bs&amp;sa=s&amp;sap=998&amp;s=P&amp;so=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66675</xdr:colOff>
      <xdr:row>0</xdr:row>
      <xdr:rowOff>66675</xdr:rowOff>
    </xdr:to>
    <xdr:pic>
      <xdr:nvPicPr>
        <xdr:cNvPr id="2" name="Picture 1" descr="http://wwwnwql.cr.usgs.gov/USGS/catalog/asc.gif">
          <a:hlinkClick xmlns:r="http://schemas.openxmlformats.org/officeDocument/2006/relationships" r:id="rId1" tooltip="Sort Analytes Descending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7175"/>
          <a:ext cx="666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0"/>
  <sheetViews>
    <sheetView tabSelected="1" zoomScaleNormal="100" workbookViewId="0">
      <pane xSplit="8" ySplit="2" topLeftCell="S3" activePane="bottomRight" state="frozen"/>
      <selection pane="topRight" activeCell="I1" sqref="I1"/>
      <selection pane="bottomLeft" activeCell="A3" sqref="A3"/>
      <selection pane="bottomRight" activeCell="E5" sqref="E5"/>
    </sheetView>
  </sheetViews>
  <sheetFormatPr defaultRowHeight="14.1" customHeight="1" x14ac:dyDescent="0.2"/>
  <cols>
    <col min="1" max="1" width="10.28515625" style="26" customWidth="1"/>
    <col min="2" max="2" width="11.5703125" style="3" customWidth="1"/>
    <col min="3" max="3" width="9.140625" style="9"/>
    <col min="4" max="4" width="20.42578125" style="1" customWidth="1"/>
    <col min="5" max="5" width="52.28515625" style="272" customWidth="1"/>
    <col min="6" max="6" width="17.5703125" style="3" customWidth="1"/>
    <col min="7" max="7" width="17.7109375" style="3" customWidth="1"/>
    <col min="8" max="8" width="17.5703125" style="3" customWidth="1"/>
    <col min="9" max="9" width="16.5703125" style="3" customWidth="1"/>
    <col min="10" max="13" width="11.42578125" style="10" customWidth="1"/>
    <col min="14" max="29" width="11" style="10" customWidth="1"/>
    <col min="30" max="39" width="12.5703125" style="10" customWidth="1"/>
    <col min="40" max="40" width="13.7109375" style="10" customWidth="1"/>
    <col min="41" max="41" width="10.85546875" style="10" customWidth="1"/>
    <col min="42" max="42" width="11.85546875" style="10" customWidth="1"/>
    <col min="43" max="47" width="10.85546875" style="10" customWidth="1"/>
    <col min="48" max="48" width="11.5703125" style="10" customWidth="1"/>
    <col min="49" max="61" width="10.85546875" style="10" customWidth="1"/>
    <col min="62" max="62" width="85.7109375" style="2" customWidth="1"/>
    <col min="63" max="63" width="121.28515625" style="2" customWidth="1"/>
    <col min="64" max="64" width="75.42578125" style="2" customWidth="1"/>
    <col min="65" max="16384" width="9.140625" style="2"/>
  </cols>
  <sheetData>
    <row r="1" spans="1:63" s="28" customFormat="1" ht="45" customHeight="1" x14ac:dyDescent="0.2">
      <c r="A1" s="300" t="s">
        <v>141</v>
      </c>
      <c r="B1" s="302" t="s">
        <v>450</v>
      </c>
      <c r="C1" s="304" t="s">
        <v>502</v>
      </c>
      <c r="D1" s="309">
        <v>42339</v>
      </c>
      <c r="E1" s="309"/>
      <c r="F1" s="312" t="s">
        <v>402</v>
      </c>
      <c r="G1" s="312" t="s">
        <v>403</v>
      </c>
      <c r="H1" s="310" t="s">
        <v>697</v>
      </c>
      <c r="I1" s="317" t="s">
        <v>495</v>
      </c>
      <c r="J1" s="306" t="s">
        <v>421</v>
      </c>
      <c r="K1" s="307"/>
      <c r="L1" s="307"/>
      <c r="M1" s="308"/>
      <c r="N1" s="314" t="s">
        <v>295</v>
      </c>
      <c r="O1" s="315"/>
      <c r="P1" s="315"/>
      <c r="Q1" s="315"/>
      <c r="R1" s="315"/>
      <c r="S1" s="316"/>
      <c r="T1" s="297" t="s">
        <v>673</v>
      </c>
      <c r="U1" s="298"/>
      <c r="V1" s="298"/>
      <c r="W1" s="298"/>
      <c r="X1" s="298"/>
      <c r="Y1" s="299"/>
      <c r="Z1" s="306" t="s">
        <v>475</v>
      </c>
      <c r="AA1" s="307"/>
      <c r="AB1" s="307"/>
      <c r="AC1" s="308"/>
      <c r="AD1" s="287" t="s">
        <v>527</v>
      </c>
      <c r="AE1" s="288"/>
      <c r="AF1" s="287" t="s">
        <v>528</v>
      </c>
      <c r="AG1" s="288"/>
      <c r="AH1" s="297" t="s">
        <v>674</v>
      </c>
      <c r="AI1" s="298"/>
      <c r="AJ1" s="298"/>
      <c r="AK1" s="298"/>
      <c r="AL1" s="298"/>
      <c r="AM1" s="299"/>
      <c r="AN1" s="289" t="s">
        <v>422</v>
      </c>
      <c r="AO1" s="290"/>
      <c r="AP1" s="290"/>
      <c r="AQ1" s="290"/>
      <c r="AR1" s="290"/>
      <c r="AS1" s="290"/>
      <c r="AT1" s="290"/>
      <c r="AU1" s="291"/>
      <c r="AV1" s="294" t="s">
        <v>600</v>
      </c>
      <c r="AW1" s="295"/>
      <c r="AX1" s="295"/>
      <c r="AY1" s="295"/>
      <c r="AZ1" s="295"/>
      <c r="BA1" s="296"/>
      <c r="BB1" s="287" t="s">
        <v>476</v>
      </c>
      <c r="BC1" s="288"/>
      <c r="BD1" s="289" t="s">
        <v>477</v>
      </c>
      <c r="BE1" s="291"/>
      <c r="BF1" s="289" t="s">
        <v>526</v>
      </c>
      <c r="BG1" s="291"/>
      <c r="BH1" s="287" t="s">
        <v>478</v>
      </c>
      <c r="BI1" s="288"/>
      <c r="BJ1" s="292" t="s">
        <v>449</v>
      </c>
      <c r="BK1" s="270" t="s">
        <v>484</v>
      </c>
    </row>
    <row r="2" spans="1:63" s="10" customFormat="1" ht="63" customHeight="1" thickBot="1" x14ac:dyDescent="0.25">
      <c r="A2" s="301"/>
      <c r="B2" s="303"/>
      <c r="C2" s="305"/>
      <c r="D2" s="271" t="s">
        <v>14</v>
      </c>
      <c r="E2" s="271" t="s">
        <v>74</v>
      </c>
      <c r="F2" s="313"/>
      <c r="G2" s="313"/>
      <c r="H2" s="311"/>
      <c r="I2" s="318"/>
      <c r="J2" s="95" t="s">
        <v>216</v>
      </c>
      <c r="K2" s="96" t="s">
        <v>217</v>
      </c>
      <c r="L2" s="11" t="s">
        <v>220</v>
      </c>
      <c r="M2" s="12" t="s">
        <v>223</v>
      </c>
      <c r="N2" s="93" t="s">
        <v>228</v>
      </c>
      <c r="O2" s="94" t="s">
        <v>229</v>
      </c>
      <c r="P2" s="13" t="s">
        <v>220</v>
      </c>
      <c r="Q2" s="25" t="s">
        <v>221</v>
      </c>
      <c r="R2" s="13" t="s">
        <v>487</v>
      </c>
      <c r="S2" s="13" t="s">
        <v>219</v>
      </c>
      <c r="T2" s="253" t="s">
        <v>216</v>
      </c>
      <c r="U2" s="254" t="s">
        <v>683</v>
      </c>
      <c r="V2" s="255" t="s">
        <v>220</v>
      </c>
      <c r="W2" s="256" t="s">
        <v>221</v>
      </c>
      <c r="X2" s="255" t="s">
        <v>487</v>
      </c>
      <c r="Y2" s="255" t="s">
        <v>219</v>
      </c>
      <c r="Z2" s="95" t="s">
        <v>216</v>
      </c>
      <c r="AA2" s="96" t="s">
        <v>217</v>
      </c>
      <c r="AB2" s="11" t="s">
        <v>220</v>
      </c>
      <c r="AC2" s="12" t="s">
        <v>223</v>
      </c>
      <c r="AD2" s="95" t="s">
        <v>218</v>
      </c>
      <c r="AE2" s="96" t="s">
        <v>219</v>
      </c>
      <c r="AF2" s="95" t="s">
        <v>218</v>
      </c>
      <c r="AG2" s="96" t="s">
        <v>219</v>
      </c>
      <c r="AH2" s="253" t="s">
        <v>216</v>
      </c>
      <c r="AI2" s="254" t="s">
        <v>217</v>
      </c>
      <c r="AJ2" s="255" t="s">
        <v>220</v>
      </c>
      <c r="AK2" s="256" t="s">
        <v>223</v>
      </c>
      <c r="AL2" s="253" t="s">
        <v>623</v>
      </c>
      <c r="AM2" s="254" t="s">
        <v>219</v>
      </c>
      <c r="AN2" s="93" t="s">
        <v>216</v>
      </c>
      <c r="AO2" s="13" t="s">
        <v>217</v>
      </c>
      <c r="AP2" s="93" t="s">
        <v>222</v>
      </c>
      <c r="AQ2" s="94" t="s">
        <v>219</v>
      </c>
      <c r="AR2" s="93" t="s">
        <v>220</v>
      </c>
      <c r="AS2" s="94" t="s">
        <v>223</v>
      </c>
      <c r="AT2" s="93" t="s">
        <v>226</v>
      </c>
      <c r="AU2" s="94" t="s">
        <v>227</v>
      </c>
      <c r="AV2" s="246" t="s">
        <v>216</v>
      </c>
      <c r="AW2" s="247" t="s">
        <v>217</v>
      </c>
      <c r="AX2" s="246" t="s">
        <v>222</v>
      </c>
      <c r="AY2" s="248" t="s">
        <v>219</v>
      </c>
      <c r="AZ2" s="246" t="s">
        <v>220</v>
      </c>
      <c r="BA2" s="248" t="s">
        <v>223</v>
      </c>
      <c r="BB2" s="11" t="s">
        <v>216</v>
      </c>
      <c r="BC2" s="11" t="s">
        <v>217</v>
      </c>
      <c r="BD2" s="93" t="s">
        <v>216</v>
      </c>
      <c r="BE2" s="94" t="s">
        <v>217</v>
      </c>
      <c r="BF2" s="93" t="s">
        <v>216</v>
      </c>
      <c r="BG2" s="94" t="s">
        <v>217</v>
      </c>
      <c r="BH2" s="11" t="s">
        <v>216</v>
      </c>
      <c r="BI2" s="96" t="s">
        <v>217</v>
      </c>
      <c r="BJ2" s="293" t="s">
        <v>449</v>
      </c>
      <c r="BK2" s="271" t="s">
        <v>449</v>
      </c>
    </row>
    <row r="3" spans="1:63" s="102" customFormat="1" ht="11.25" customHeight="1" thickTop="1" x14ac:dyDescent="0.2">
      <c r="A3" s="101"/>
      <c r="B3" s="101"/>
      <c r="C3" s="101"/>
      <c r="D3" s="101"/>
      <c r="E3" s="101"/>
      <c r="F3" s="101"/>
      <c r="G3" s="101"/>
      <c r="H3" s="125"/>
      <c r="I3" s="125"/>
      <c r="J3" s="125"/>
      <c r="K3" s="101"/>
      <c r="L3" s="125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50"/>
      <c r="BG3" s="150"/>
      <c r="BH3" s="150"/>
      <c r="BI3" s="150"/>
    </row>
    <row r="4" spans="1:63" s="58" customFormat="1" ht="15" customHeight="1" x14ac:dyDescent="0.2">
      <c r="A4" s="97"/>
      <c r="B4" s="67"/>
      <c r="C4" s="68"/>
      <c r="D4" s="69"/>
      <c r="E4" s="69"/>
      <c r="F4" s="67"/>
      <c r="G4" s="69"/>
      <c r="H4" s="67"/>
      <c r="I4" s="67"/>
      <c r="J4" s="63"/>
      <c r="K4" s="63"/>
      <c r="L4" s="63"/>
      <c r="M4" s="62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</row>
    <row r="5" spans="1:63" s="58" customFormat="1" ht="15" customHeight="1" x14ac:dyDescent="0.2">
      <c r="A5" s="97"/>
      <c r="B5" s="60" t="s">
        <v>311</v>
      </c>
      <c r="C5" s="60" t="s">
        <v>682</v>
      </c>
      <c r="D5" s="252" t="s">
        <v>621</v>
      </c>
      <c r="E5" s="251" t="s">
        <v>620</v>
      </c>
      <c r="F5" s="67"/>
      <c r="G5" s="161" t="s">
        <v>486</v>
      </c>
      <c r="H5" s="67" t="s">
        <v>345</v>
      </c>
      <c r="I5" s="160" t="s">
        <v>496</v>
      </c>
      <c r="J5" s="63">
        <v>14</v>
      </c>
      <c r="K5" s="63"/>
      <c r="L5" s="63">
        <v>1</v>
      </c>
      <c r="M5" s="62"/>
      <c r="N5" s="63">
        <v>14</v>
      </c>
      <c r="O5" s="63"/>
      <c r="P5" s="63">
        <v>1</v>
      </c>
      <c r="Q5" s="63"/>
      <c r="R5" s="63">
        <v>1</v>
      </c>
      <c r="S5" s="63"/>
      <c r="T5" s="63"/>
      <c r="U5" s="63"/>
      <c r="V5" s="63"/>
      <c r="W5" s="63"/>
      <c r="X5" s="63"/>
      <c r="Y5" s="63"/>
      <c r="Z5" s="63">
        <v>14</v>
      </c>
      <c r="AA5" s="63"/>
      <c r="AB5" s="62">
        <v>1</v>
      </c>
      <c r="AC5" s="62"/>
      <c r="AD5" s="62">
        <v>1</v>
      </c>
      <c r="AE5" s="62"/>
      <c r="AF5" s="62">
        <v>1</v>
      </c>
      <c r="AG5" s="62"/>
      <c r="AH5" s="62"/>
      <c r="AI5" s="62"/>
      <c r="AJ5" s="62"/>
      <c r="AK5" s="62"/>
      <c r="AL5" s="62"/>
      <c r="AM5" s="62"/>
      <c r="AN5" s="63">
        <v>14</v>
      </c>
      <c r="AO5" s="63"/>
      <c r="AP5" s="63">
        <v>1</v>
      </c>
      <c r="AQ5" s="63"/>
      <c r="AR5" s="63">
        <v>1</v>
      </c>
      <c r="AS5" s="63"/>
      <c r="AT5" s="63">
        <v>1</v>
      </c>
      <c r="AU5" s="63"/>
      <c r="AV5" s="63">
        <v>0</v>
      </c>
      <c r="AW5" s="63"/>
      <c r="AX5" s="63"/>
      <c r="AY5" s="63"/>
      <c r="AZ5" s="63"/>
      <c r="BA5" s="63"/>
      <c r="BB5" s="63">
        <v>14</v>
      </c>
      <c r="BD5" s="63">
        <v>14</v>
      </c>
      <c r="BH5" s="63">
        <v>14</v>
      </c>
    </row>
    <row r="6" spans="1:63" s="58" customFormat="1" ht="15" customHeight="1" x14ac:dyDescent="0.2">
      <c r="A6" s="97"/>
      <c r="B6" s="60" t="s">
        <v>311</v>
      </c>
      <c r="C6" s="60" t="s">
        <v>682</v>
      </c>
      <c r="D6" s="69" t="s">
        <v>52</v>
      </c>
      <c r="E6" s="69" t="s">
        <v>209</v>
      </c>
      <c r="F6" s="60" t="s">
        <v>122</v>
      </c>
      <c r="G6" s="161" t="s">
        <v>486</v>
      </c>
      <c r="H6" s="67" t="s">
        <v>347</v>
      </c>
      <c r="I6" s="160" t="s">
        <v>496</v>
      </c>
      <c r="J6" s="63">
        <v>18</v>
      </c>
      <c r="K6" s="63"/>
      <c r="L6" s="63">
        <v>1</v>
      </c>
      <c r="M6" s="62"/>
      <c r="N6" s="63">
        <v>18</v>
      </c>
      <c r="O6" s="63"/>
      <c r="P6" s="63">
        <v>1</v>
      </c>
      <c r="Q6" s="63"/>
      <c r="R6" s="63">
        <v>1</v>
      </c>
      <c r="S6" s="63"/>
      <c r="T6" s="63"/>
      <c r="U6" s="63"/>
      <c r="V6" s="63"/>
      <c r="W6" s="63"/>
      <c r="X6" s="63"/>
      <c r="Y6" s="63"/>
      <c r="Z6" s="63">
        <v>18</v>
      </c>
      <c r="AA6" s="63"/>
      <c r="AB6" s="62">
        <v>1</v>
      </c>
      <c r="AC6" s="62"/>
      <c r="AD6" s="62">
        <v>1</v>
      </c>
      <c r="AE6" s="62"/>
      <c r="AF6" s="62">
        <v>1</v>
      </c>
      <c r="AG6" s="62"/>
      <c r="AH6" s="62"/>
      <c r="AI6" s="62"/>
      <c r="AJ6" s="62"/>
      <c r="AK6" s="62"/>
      <c r="AL6" s="62"/>
      <c r="AM6" s="62"/>
      <c r="AN6" s="63">
        <v>18</v>
      </c>
      <c r="AO6" s="63"/>
      <c r="AP6" s="63">
        <v>1</v>
      </c>
      <c r="AQ6" s="63"/>
      <c r="AR6" s="63">
        <v>1</v>
      </c>
      <c r="AS6" s="63"/>
      <c r="AT6" s="63">
        <v>1</v>
      </c>
      <c r="AU6" s="63"/>
      <c r="AV6" s="63">
        <v>0</v>
      </c>
      <c r="AW6" s="63"/>
      <c r="AX6" s="63">
        <v>0</v>
      </c>
      <c r="AY6" s="63"/>
      <c r="AZ6" s="63">
        <v>0</v>
      </c>
      <c r="BA6" s="63"/>
      <c r="BB6" s="63"/>
      <c r="BC6" s="63"/>
      <c r="BD6" s="63"/>
      <c r="BE6" s="63"/>
      <c r="BF6" s="63"/>
      <c r="BG6" s="63"/>
      <c r="BH6" s="63"/>
      <c r="BI6" s="63"/>
    </row>
    <row r="7" spans="1:63" s="58" customFormat="1" ht="15" customHeight="1" x14ac:dyDescent="0.2">
      <c r="A7" s="65"/>
      <c r="B7" s="65" t="s">
        <v>311</v>
      </c>
      <c r="C7" s="65"/>
      <c r="D7" s="65"/>
      <c r="E7" s="65" t="s">
        <v>339</v>
      </c>
      <c r="F7" s="65"/>
      <c r="G7" s="65"/>
      <c r="H7" s="65"/>
      <c r="I7" s="65"/>
      <c r="J7" s="66">
        <f t="shared" ref="J7:BI7" si="0">SUM(J5:J6)</f>
        <v>32</v>
      </c>
      <c r="K7" s="66">
        <f t="shared" si="0"/>
        <v>0</v>
      </c>
      <c r="L7" s="66">
        <f t="shared" si="0"/>
        <v>2</v>
      </c>
      <c r="M7" s="66">
        <f t="shared" si="0"/>
        <v>0</v>
      </c>
      <c r="N7" s="66">
        <f t="shared" si="0"/>
        <v>32</v>
      </c>
      <c r="O7" s="66">
        <f t="shared" si="0"/>
        <v>0</v>
      </c>
      <c r="P7" s="66">
        <f t="shared" si="0"/>
        <v>2</v>
      </c>
      <c r="Q7" s="66">
        <f t="shared" si="0"/>
        <v>0</v>
      </c>
      <c r="R7" s="66">
        <f t="shared" si="0"/>
        <v>2</v>
      </c>
      <c r="S7" s="66">
        <f t="shared" si="0"/>
        <v>0</v>
      </c>
      <c r="T7" s="66">
        <f t="shared" ref="T7:Y7" si="1">SUM(T5:T6)</f>
        <v>0</v>
      </c>
      <c r="U7" s="66">
        <f t="shared" si="1"/>
        <v>0</v>
      </c>
      <c r="V7" s="66">
        <f t="shared" si="1"/>
        <v>0</v>
      </c>
      <c r="W7" s="66">
        <f t="shared" si="1"/>
        <v>0</v>
      </c>
      <c r="X7" s="66">
        <f t="shared" si="1"/>
        <v>0</v>
      </c>
      <c r="Y7" s="66">
        <f t="shared" si="1"/>
        <v>0</v>
      </c>
      <c r="Z7" s="66">
        <f t="shared" si="0"/>
        <v>32</v>
      </c>
      <c r="AA7" s="66">
        <f t="shared" si="0"/>
        <v>0</v>
      </c>
      <c r="AB7" s="66">
        <f t="shared" si="0"/>
        <v>2</v>
      </c>
      <c r="AC7" s="66">
        <f t="shared" si="0"/>
        <v>0</v>
      </c>
      <c r="AD7" s="66">
        <f t="shared" si="0"/>
        <v>2</v>
      </c>
      <c r="AE7" s="66">
        <f t="shared" si="0"/>
        <v>0</v>
      </c>
      <c r="AF7" s="66">
        <f t="shared" si="0"/>
        <v>2</v>
      </c>
      <c r="AG7" s="66">
        <f t="shared" si="0"/>
        <v>0</v>
      </c>
      <c r="AH7" s="66">
        <f t="shared" si="0"/>
        <v>0</v>
      </c>
      <c r="AI7" s="66">
        <f t="shared" si="0"/>
        <v>0</v>
      </c>
      <c r="AJ7" s="66">
        <f t="shared" si="0"/>
        <v>0</v>
      </c>
      <c r="AK7" s="66">
        <f t="shared" si="0"/>
        <v>0</v>
      </c>
      <c r="AL7" s="66">
        <f t="shared" si="0"/>
        <v>0</v>
      </c>
      <c r="AM7" s="66">
        <f t="shared" si="0"/>
        <v>0</v>
      </c>
      <c r="AN7" s="66">
        <f t="shared" si="0"/>
        <v>32</v>
      </c>
      <c r="AO7" s="66">
        <f t="shared" si="0"/>
        <v>0</v>
      </c>
      <c r="AP7" s="66">
        <f t="shared" si="0"/>
        <v>2</v>
      </c>
      <c r="AQ7" s="66">
        <f t="shared" si="0"/>
        <v>0</v>
      </c>
      <c r="AR7" s="66">
        <f t="shared" si="0"/>
        <v>2</v>
      </c>
      <c r="AS7" s="66">
        <f t="shared" si="0"/>
        <v>0</v>
      </c>
      <c r="AT7" s="66">
        <f t="shared" si="0"/>
        <v>2</v>
      </c>
      <c r="AU7" s="66">
        <f t="shared" si="0"/>
        <v>0</v>
      </c>
      <c r="AV7" s="66">
        <f t="shared" ref="AV7:BA7" si="2">SUM(AV5:AV6)</f>
        <v>0</v>
      </c>
      <c r="AW7" s="66">
        <f t="shared" si="2"/>
        <v>0</v>
      </c>
      <c r="AX7" s="66">
        <f t="shared" si="2"/>
        <v>0</v>
      </c>
      <c r="AY7" s="66">
        <f t="shared" si="2"/>
        <v>0</v>
      </c>
      <c r="AZ7" s="66">
        <f t="shared" si="2"/>
        <v>0</v>
      </c>
      <c r="BA7" s="66">
        <f t="shared" si="2"/>
        <v>0</v>
      </c>
      <c r="BB7" s="66">
        <f t="shared" si="0"/>
        <v>14</v>
      </c>
      <c r="BC7" s="66">
        <f t="shared" si="0"/>
        <v>0</v>
      </c>
      <c r="BD7" s="66">
        <f>SUM(BD5:BD6)</f>
        <v>14</v>
      </c>
      <c r="BE7" s="66">
        <f>SUM(BE5:BE6)</f>
        <v>0</v>
      </c>
      <c r="BF7" s="66">
        <f t="shared" si="0"/>
        <v>0</v>
      </c>
      <c r="BG7" s="66">
        <f t="shared" si="0"/>
        <v>0</v>
      </c>
      <c r="BH7" s="66">
        <f t="shared" si="0"/>
        <v>14</v>
      </c>
      <c r="BI7" s="66">
        <f t="shared" si="0"/>
        <v>0</v>
      </c>
    </row>
    <row r="8" spans="1:63" s="58" customFormat="1" ht="15" customHeight="1" x14ac:dyDescent="0.2">
      <c r="A8" s="97"/>
      <c r="B8" s="60"/>
      <c r="C8" s="61"/>
      <c r="D8" s="69"/>
      <c r="E8" s="69"/>
      <c r="F8" s="60"/>
      <c r="G8" s="67"/>
      <c r="H8" s="67"/>
      <c r="I8" s="67"/>
      <c r="J8" s="63"/>
      <c r="K8" s="63"/>
      <c r="L8" s="63"/>
      <c r="M8" s="62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</row>
    <row r="9" spans="1:63" s="58" customFormat="1" ht="15" customHeight="1" x14ac:dyDescent="0.2">
      <c r="A9" s="97"/>
      <c r="B9" s="60" t="s">
        <v>397</v>
      </c>
      <c r="C9" s="60" t="s">
        <v>682</v>
      </c>
      <c r="D9" s="69" t="s">
        <v>398</v>
      </c>
      <c r="E9" s="69" t="s">
        <v>399</v>
      </c>
      <c r="F9" s="67" t="s">
        <v>345</v>
      </c>
      <c r="G9" s="161" t="s">
        <v>501</v>
      </c>
      <c r="H9" s="67" t="s">
        <v>345</v>
      </c>
      <c r="I9" s="160" t="s">
        <v>500</v>
      </c>
      <c r="J9" s="63">
        <v>7</v>
      </c>
      <c r="K9" s="63"/>
      <c r="L9" s="63">
        <v>1</v>
      </c>
      <c r="M9" s="62"/>
      <c r="N9" s="63">
        <v>7</v>
      </c>
      <c r="O9" s="63"/>
      <c r="P9" s="63">
        <v>0</v>
      </c>
      <c r="Q9" s="63"/>
      <c r="R9" s="63">
        <v>1</v>
      </c>
      <c r="S9" s="63"/>
      <c r="T9" s="63"/>
      <c r="U9" s="63"/>
      <c r="V9" s="63"/>
      <c r="W9" s="63"/>
      <c r="X9" s="63"/>
      <c r="Y9" s="63"/>
      <c r="Z9" s="63">
        <v>7</v>
      </c>
      <c r="AA9" s="63"/>
      <c r="AB9" s="62">
        <v>0</v>
      </c>
      <c r="AC9" s="62"/>
      <c r="AD9" s="62">
        <v>1</v>
      </c>
      <c r="AE9" s="62"/>
      <c r="AF9" s="62">
        <v>1</v>
      </c>
      <c r="AG9" s="62"/>
      <c r="AH9" s="62"/>
      <c r="AI9" s="62"/>
      <c r="AJ9" s="62"/>
      <c r="AK9" s="62"/>
      <c r="AL9" s="62"/>
      <c r="AM9" s="62"/>
      <c r="AN9" s="63">
        <v>3</v>
      </c>
      <c r="AO9" s="63"/>
      <c r="AP9" s="63">
        <v>0</v>
      </c>
      <c r="AQ9" s="63"/>
      <c r="AR9" s="63">
        <v>1</v>
      </c>
      <c r="AS9" s="63"/>
      <c r="AT9" s="63"/>
      <c r="AU9" s="63"/>
      <c r="AV9" s="63">
        <v>0</v>
      </c>
      <c r="AW9" s="63"/>
      <c r="AX9" s="63">
        <v>0</v>
      </c>
      <c r="AY9" s="63"/>
      <c r="AZ9" s="63">
        <v>0</v>
      </c>
      <c r="BA9" s="63"/>
      <c r="BB9" s="63">
        <v>7</v>
      </c>
      <c r="BC9" s="63"/>
      <c r="BD9" s="63">
        <v>7</v>
      </c>
      <c r="BE9" s="63"/>
      <c r="BF9" s="63"/>
      <c r="BG9" s="63"/>
      <c r="BH9" s="63">
        <v>7</v>
      </c>
      <c r="BI9" s="63"/>
    </row>
    <row r="10" spans="1:63" s="58" customFormat="1" ht="15" customHeight="1" x14ac:dyDescent="0.2">
      <c r="A10" s="65"/>
      <c r="B10" s="65" t="s">
        <v>397</v>
      </c>
      <c r="C10" s="65"/>
      <c r="D10" s="65"/>
      <c r="E10" s="65" t="s">
        <v>339</v>
      </c>
      <c r="F10" s="65"/>
      <c r="G10" s="65"/>
      <c r="H10" s="65"/>
      <c r="I10" s="65"/>
      <c r="J10" s="66">
        <f>SUM(J8:J9)</f>
        <v>7</v>
      </c>
      <c r="K10" s="66">
        <f>SUM(K8:K9)</f>
        <v>0</v>
      </c>
      <c r="L10" s="66">
        <f>SUM(L8:L9)</f>
        <v>1</v>
      </c>
      <c r="M10" s="66">
        <f>SUM(M8:M9)</f>
        <v>0</v>
      </c>
      <c r="N10" s="66">
        <f t="shared" ref="N10:Z10" si="3">SUM(N8:N9)</f>
        <v>7</v>
      </c>
      <c r="O10" s="66">
        <f t="shared" si="3"/>
        <v>0</v>
      </c>
      <c r="P10" s="66">
        <f t="shared" si="3"/>
        <v>0</v>
      </c>
      <c r="Q10" s="66">
        <f t="shared" si="3"/>
        <v>0</v>
      </c>
      <c r="R10" s="66">
        <f t="shared" si="3"/>
        <v>1</v>
      </c>
      <c r="S10" s="66">
        <f t="shared" si="3"/>
        <v>0</v>
      </c>
      <c r="T10" s="66">
        <f t="shared" ref="T10:Y10" si="4">SUM(T8:T9)</f>
        <v>0</v>
      </c>
      <c r="U10" s="66">
        <f t="shared" si="4"/>
        <v>0</v>
      </c>
      <c r="V10" s="66">
        <f t="shared" si="4"/>
        <v>0</v>
      </c>
      <c r="W10" s="66">
        <f t="shared" si="4"/>
        <v>0</v>
      </c>
      <c r="X10" s="66">
        <f t="shared" si="4"/>
        <v>0</v>
      </c>
      <c r="Y10" s="66">
        <f t="shared" si="4"/>
        <v>0</v>
      </c>
      <c r="Z10" s="66">
        <f t="shared" si="3"/>
        <v>7</v>
      </c>
      <c r="AA10" s="66">
        <f t="shared" ref="AA10:AM10" si="5">SUM(AA8:AA9)</f>
        <v>0</v>
      </c>
      <c r="AB10" s="66">
        <f t="shared" si="5"/>
        <v>0</v>
      </c>
      <c r="AC10" s="66">
        <f t="shared" si="5"/>
        <v>0</v>
      </c>
      <c r="AD10" s="66">
        <f t="shared" si="5"/>
        <v>1</v>
      </c>
      <c r="AE10" s="66">
        <f t="shared" si="5"/>
        <v>0</v>
      </c>
      <c r="AF10" s="66">
        <f t="shared" si="5"/>
        <v>1</v>
      </c>
      <c r="AG10" s="66">
        <f t="shared" si="5"/>
        <v>0</v>
      </c>
      <c r="AH10" s="66">
        <f t="shared" si="5"/>
        <v>0</v>
      </c>
      <c r="AI10" s="66">
        <f t="shared" si="5"/>
        <v>0</v>
      </c>
      <c r="AJ10" s="66">
        <f t="shared" si="5"/>
        <v>0</v>
      </c>
      <c r="AK10" s="66">
        <f t="shared" si="5"/>
        <v>0</v>
      </c>
      <c r="AL10" s="66">
        <f t="shared" si="5"/>
        <v>0</v>
      </c>
      <c r="AM10" s="66">
        <f t="shared" si="5"/>
        <v>0</v>
      </c>
      <c r="AN10" s="66">
        <f>SUM(AN8:AN9)</f>
        <v>3</v>
      </c>
      <c r="AO10" s="66">
        <f t="shared" ref="AO10:BI10" si="6">SUM(AO8:AO9)</f>
        <v>0</v>
      </c>
      <c r="AP10" s="66">
        <f t="shared" si="6"/>
        <v>0</v>
      </c>
      <c r="AQ10" s="66">
        <f t="shared" si="6"/>
        <v>0</v>
      </c>
      <c r="AR10" s="66">
        <f t="shared" si="6"/>
        <v>1</v>
      </c>
      <c r="AS10" s="66">
        <f t="shared" si="6"/>
        <v>0</v>
      </c>
      <c r="AT10" s="66">
        <f t="shared" si="6"/>
        <v>0</v>
      </c>
      <c r="AU10" s="66">
        <f t="shared" si="6"/>
        <v>0</v>
      </c>
      <c r="AV10" s="66">
        <f t="shared" ref="AV10:BA10" si="7">SUM(AV8:AV9)</f>
        <v>0</v>
      </c>
      <c r="AW10" s="66">
        <f t="shared" si="7"/>
        <v>0</v>
      </c>
      <c r="AX10" s="66">
        <f t="shared" si="7"/>
        <v>0</v>
      </c>
      <c r="AY10" s="66">
        <f t="shared" si="7"/>
        <v>0</v>
      </c>
      <c r="AZ10" s="66">
        <f t="shared" si="7"/>
        <v>0</v>
      </c>
      <c r="BA10" s="66">
        <f t="shared" si="7"/>
        <v>0</v>
      </c>
      <c r="BB10" s="66">
        <f t="shared" si="6"/>
        <v>7</v>
      </c>
      <c r="BC10" s="66">
        <f t="shared" si="6"/>
        <v>0</v>
      </c>
      <c r="BD10" s="66">
        <f>SUM(BD8:BD9)</f>
        <v>7</v>
      </c>
      <c r="BE10" s="66">
        <f>SUM(BE8:BE9)</f>
        <v>0</v>
      </c>
      <c r="BF10" s="66">
        <f t="shared" si="6"/>
        <v>0</v>
      </c>
      <c r="BG10" s="66">
        <f t="shared" si="6"/>
        <v>0</v>
      </c>
      <c r="BH10" s="66">
        <f t="shared" si="6"/>
        <v>7</v>
      </c>
      <c r="BI10" s="66">
        <f t="shared" si="6"/>
        <v>0</v>
      </c>
    </row>
    <row r="11" spans="1:63" s="58" customFormat="1" ht="15" customHeight="1" x14ac:dyDescent="0.2">
      <c r="A11" s="97"/>
      <c r="B11" s="60"/>
      <c r="C11" s="61"/>
      <c r="D11" s="69"/>
      <c r="E11" s="69"/>
      <c r="F11" s="60"/>
      <c r="G11" s="67"/>
      <c r="H11" s="67"/>
      <c r="I11" s="67"/>
      <c r="J11" s="63"/>
      <c r="K11" s="63"/>
      <c r="L11" s="63"/>
      <c r="M11" s="62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</row>
    <row r="12" spans="1:63" s="58" customFormat="1" ht="15" customHeight="1" x14ac:dyDescent="0.2">
      <c r="A12" s="70"/>
      <c r="B12" s="67" t="s">
        <v>326</v>
      </c>
      <c r="C12" s="60" t="s">
        <v>682</v>
      </c>
      <c r="D12" s="69" t="s">
        <v>303</v>
      </c>
      <c r="E12" s="69" t="s">
        <v>304</v>
      </c>
      <c r="F12" s="63" t="s">
        <v>419</v>
      </c>
      <c r="G12" s="161" t="s">
        <v>486</v>
      </c>
      <c r="H12" s="119" t="s">
        <v>347</v>
      </c>
      <c r="I12" s="160" t="s">
        <v>496</v>
      </c>
      <c r="J12" s="63">
        <v>14</v>
      </c>
      <c r="K12" s="92"/>
      <c r="L12" s="63">
        <v>1</v>
      </c>
      <c r="M12" s="92"/>
      <c r="N12" s="63">
        <v>14</v>
      </c>
      <c r="O12" s="92"/>
      <c r="P12" s="63">
        <v>1</v>
      </c>
      <c r="Q12" s="63"/>
      <c r="R12" s="63">
        <v>1</v>
      </c>
      <c r="S12" s="63"/>
      <c r="T12" s="63"/>
      <c r="U12" s="63"/>
      <c r="V12" s="63"/>
      <c r="W12" s="63"/>
      <c r="X12" s="63"/>
      <c r="Y12" s="63"/>
      <c r="Z12" s="63">
        <v>14</v>
      </c>
      <c r="AA12" s="91"/>
      <c r="AB12" s="62">
        <v>1</v>
      </c>
      <c r="AC12" s="62"/>
      <c r="AD12" s="62">
        <v>1</v>
      </c>
      <c r="AE12" s="62"/>
      <c r="AF12" s="62">
        <v>1</v>
      </c>
      <c r="AG12" s="92"/>
      <c r="AH12" s="92"/>
      <c r="AI12" s="92"/>
      <c r="AJ12" s="92"/>
      <c r="AK12" s="92"/>
      <c r="AL12" s="92"/>
      <c r="AM12" s="92"/>
      <c r="AN12" s="63">
        <v>14</v>
      </c>
      <c r="AO12" s="92"/>
      <c r="AP12" s="63">
        <v>1</v>
      </c>
      <c r="AQ12" s="63"/>
      <c r="AR12" s="63">
        <v>1</v>
      </c>
      <c r="AS12" s="92"/>
      <c r="AT12" s="63">
        <v>1</v>
      </c>
      <c r="AU12" s="92"/>
      <c r="AV12" s="63">
        <v>0</v>
      </c>
      <c r="AW12" s="92"/>
      <c r="AX12" s="63">
        <v>0</v>
      </c>
      <c r="AY12" s="63"/>
      <c r="AZ12" s="63">
        <v>0</v>
      </c>
      <c r="BA12" s="92"/>
      <c r="BB12" s="63">
        <v>14</v>
      </c>
      <c r="BC12" s="92"/>
      <c r="BD12" s="63"/>
      <c r="BE12" s="92"/>
      <c r="BF12" s="92"/>
      <c r="BG12" s="92"/>
      <c r="BH12" s="63"/>
      <c r="BI12" s="92"/>
      <c r="BJ12" s="58" t="s">
        <v>566</v>
      </c>
    </row>
    <row r="13" spans="1:63" s="58" customFormat="1" ht="15" customHeight="1" x14ac:dyDescent="0.2">
      <c r="A13" s="70"/>
      <c r="B13" s="67" t="s">
        <v>326</v>
      </c>
      <c r="C13" s="60" t="s">
        <v>682</v>
      </c>
      <c r="D13" s="69" t="s">
        <v>392</v>
      </c>
      <c r="E13" s="69" t="s">
        <v>393</v>
      </c>
      <c r="F13" s="67" t="s">
        <v>345</v>
      </c>
      <c r="G13" s="161" t="s">
        <v>501</v>
      </c>
      <c r="H13" s="67" t="s">
        <v>345</v>
      </c>
      <c r="I13" s="160" t="s">
        <v>500</v>
      </c>
      <c r="J13" s="63">
        <v>12</v>
      </c>
      <c r="K13" s="92"/>
      <c r="L13" s="63">
        <v>1</v>
      </c>
      <c r="M13" s="92"/>
      <c r="N13" s="63">
        <v>12</v>
      </c>
      <c r="O13" s="92"/>
      <c r="P13" s="63">
        <v>1</v>
      </c>
      <c r="Q13" s="63"/>
      <c r="R13" s="63">
        <v>1</v>
      </c>
      <c r="S13" s="63"/>
      <c r="T13" s="63"/>
      <c r="U13" s="63"/>
      <c r="V13" s="63"/>
      <c r="W13" s="63"/>
      <c r="X13" s="63"/>
      <c r="Y13" s="63"/>
      <c r="Z13" s="63">
        <v>12</v>
      </c>
      <c r="AA13" s="91"/>
      <c r="AB13" s="62">
        <v>1</v>
      </c>
      <c r="AC13" s="62"/>
      <c r="AD13" s="62">
        <v>1</v>
      </c>
      <c r="AE13" s="62"/>
      <c r="AF13" s="62">
        <v>1</v>
      </c>
      <c r="AG13" s="92"/>
      <c r="AH13" s="92"/>
      <c r="AI13" s="92"/>
      <c r="AJ13" s="92"/>
      <c r="AK13" s="92"/>
      <c r="AL13" s="92"/>
      <c r="AM13" s="92"/>
      <c r="AN13" s="63">
        <v>12</v>
      </c>
      <c r="AO13" s="92"/>
      <c r="AP13" s="63">
        <v>1</v>
      </c>
      <c r="AQ13" s="63"/>
      <c r="AR13" s="63">
        <v>1</v>
      </c>
      <c r="AS13" s="92"/>
      <c r="AT13" s="63">
        <v>1</v>
      </c>
      <c r="AU13" s="63"/>
      <c r="AV13" s="63">
        <v>0</v>
      </c>
      <c r="AW13" s="92"/>
      <c r="AX13" s="63">
        <v>0</v>
      </c>
      <c r="AY13" s="63"/>
      <c r="AZ13" s="63">
        <v>0</v>
      </c>
      <c r="BA13" s="63"/>
      <c r="BB13" s="63">
        <v>12</v>
      </c>
      <c r="BC13" s="92"/>
      <c r="BD13" s="63">
        <v>12</v>
      </c>
      <c r="BE13" s="92"/>
      <c r="BF13" s="92"/>
      <c r="BG13" s="92"/>
      <c r="BH13" s="63">
        <v>12</v>
      </c>
      <c r="BI13" s="92"/>
    </row>
    <row r="14" spans="1:63" s="58" customFormat="1" ht="27" customHeight="1" x14ac:dyDescent="0.2">
      <c r="A14" s="98"/>
      <c r="B14" s="60" t="s">
        <v>326</v>
      </c>
      <c r="C14" s="60" t="s">
        <v>682</v>
      </c>
      <c r="D14" s="69" t="s">
        <v>237</v>
      </c>
      <c r="E14" s="69" t="s">
        <v>238</v>
      </c>
      <c r="F14" s="60" t="s">
        <v>122</v>
      </c>
      <c r="G14" s="67" t="s">
        <v>622</v>
      </c>
      <c r="H14" s="67" t="s">
        <v>347</v>
      </c>
      <c r="I14" s="160" t="s">
        <v>497</v>
      </c>
      <c r="J14" s="63">
        <v>0</v>
      </c>
      <c r="K14" s="63"/>
      <c r="L14" s="63">
        <v>0</v>
      </c>
      <c r="M14" s="62"/>
      <c r="N14" s="63">
        <v>0</v>
      </c>
      <c r="O14" s="63"/>
      <c r="P14" s="63">
        <v>0</v>
      </c>
      <c r="Q14" s="63"/>
      <c r="R14" s="63">
        <v>0</v>
      </c>
      <c r="S14" s="63"/>
      <c r="T14" s="63"/>
      <c r="U14" s="63"/>
      <c r="V14" s="63"/>
      <c r="W14" s="63"/>
      <c r="X14" s="63"/>
      <c r="Y14" s="63"/>
      <c r="Z14" s="63">
        <v>0</v>
      </c>
      <c r="AA14" s="63"/>
      <c r="AB14" s="62">
        <v>0</v>
      </c>
      <c r="AC14" s="62"/>
      <c r="AD14" s="62">
        <v>0</v>
      </c>
      <c r="AE14" s="62"/>
      <c r="AF14" s="62">
        <v>0</v>
      </c>
      <c r="AG14" s="62"/>
      <c r="AH14" s="62"/>
      <c r="AI14" s="62"/>
      <c r="AJ14" s="62"/>
      <c r="AK14" s="62"/>
      <c r="AL14" s="62"/>
      <c r="AM14" s="62"/>
      <c r="AN14" s="63">
        <v>0</v>
      </c>
      <c r="AO14" s="63"/>
      <c r="AP14" s="63">
        <v>0</v>
      </c>
      <c r="AQ14" s="63"/>
      <c r="AR14" s="63">
        <v>0</v>
      </c>
      <c r="AS14" s="63"/>
      <c r="AT14" s="63"/>
      <c r="AU14" s="63"/>
      <c r="AV14" s="63">
        <v>0</v>
      </c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</row>
    <row r="15" spans="1:63" s="58" customFormat="1" ht="15" customHeight="1" x14ac:dyDescent="0.2">
      <c r="A15" s="98"/>
      <c r="B15" s="60" t="s">
        <v>326</v>
      </c>
      <c r="C15" s="60" t="s">
        <v>682</v>
      </c>
      <c r="D15" s="69" t="s">
        <v>239</v>
      </c>
      <c r="E15" s="69" t="s">
        <v>240</v>
      </c>
      <c r="F15" s="60" t="s">
        <v>122</v>
      </c>
      <c r="G15" s="67" t="s">
        <v>144</v>
      </c>
      <c r="H15" s="67" t="s">
        <v>347</v>
      </c>
      <c r="I15" s="160" t="s">
        <v>497</v>
      </c>
      <c r="J15" s="63">
        <v>0</v>
      </c>
      <c r="K15" s="63"/>
      <c r="L15" s="63">
        <v>0</v>
      </c>
      <c r="M15" s="62"/>
      <c r="N15" s="63">
        <v>0</v>
      </c>
      <c r="O15" s="63"/>
      <c r="P15" s="63">
        <v>0</v>
      </c>
      <c r="Q15" s="63"/>
      <c r="R15" s="63">
        <v>0</v>
      </c>
      <c r="S15" s="63"/>
      <c r="T15" s="63">
        <v>17</v>
      </c>
      <c r="U15" s="63"/>
      <c r="V15" s="63">
        <v>1</v>
      </c>
      <c r="W15" s="63"/>
      <c r="X15" s="63">
        <v>1</v>
      </c>
      <c r="Y15" s="63"/>
      <c r="Z15" s="63">
        <v>0</v>
      </c>
      <c r="AA15" s="63"/>
      <c r="AB15" s="62">
        <v>0</v>
      </c>
      <c r="AC15" s="62"/>
      <c r="AD15" s="62">
        <v>0</v>
      </c>
      <c r="AE15" s="62"/>
      <c r="AF15" s="62">
        <v>0</v>
      </c>
      <c r="AG15" s="62"/>
      <c r="AH15" s="62">
        <v>17</v>
      </c>
      <c r="AI15" s="62"/>
      <c r="AJ15" s="62">
        <v>1</v>
      </c>
      <c r="AK15" s="62"/>
      <c r="AL15" s="62">
        <v>1</v>
      </c>
      <c r="AM15" s="62"/>
      <c r="AN15" s="63">
        <v>0</v>
      </c>
      <c r="AO15" s="63"/>
      <c r="AP15" s="63">
        <v>0</v>
      </c>
      <c r="AQ15" s="63"/>
      <c r="AR15" s="63">
        <v>0</v>
      </c>
      <c r="AS15" s="63"/>
      <c r="AT15" s="63"/>
      <c r="AU15" s="63"/>
      <c r="AV15" s="63">
        <v>0</v>
      </c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</row>
    <row r="16" spans="1:63" s="58" customFormat="1" ht="15" customHeight="1" x14ac:dyDescent="0.2">
      <c r="A16" s="65"/>
      <c r="B16" s="65" t="s">
        <v>326</v>
      </c>
      <c r="C16" s="65"/>
      <c r="D16" s="65"/>
      <c r="E16" s="65" t="s">
        <v>339</v>
      </c>
      <c r="F16" s="65"/>
      <c r="G16" s="65"/>
      <c r="H16" s="65"/>
      <c r="I16" s="65"/>
      <c r="J16" s="66">
        <f>SUM(J12:J15)</f>
        <v>26</v>
      </c>
      <c r="K16" s="66">
        <f t="shared" ref="K16:BI16" si="8">SUM(K12:K15)</f>
        <v>0</v>
      </c>
      <c r="L16" s="66">
        <f t="shared" si="8"/>
        <v>2</v>
      </c>
      <c r="M16" s="66">
        <f t="shared" si="8"/>
        <v>0</v>
      </c>
      <c r="N16" s="66">
        <f>SUM(N12:N15)</f>
        <v>26</v>
      </c>
      <c r="O16" s="66">
        <f t="shared" si="8"/>
        <v>0</v>
      </c>
      <c r="P16" s="66">
        <f t="shared" si="8"/>
        <v>2</v>
      </c>
      <c r="Q16" s="66">
        <f t="shared" si="8"/>
        <v>0</v>
      </c>
      <c r="R16" s="66">
        <f t="shared" si="8"/>
        <v>2</v>
      </c>
      <c r="S16" s="66">
        <f t="shared" si="8"/>
        <v>0</v>
      </c>
      <c r="T16" s="66">
        <f t="shared" si="8"/>
        <v>17</v>
      </c>
      <c r="U16" s="66">
        <f t="shared" si="8"/>
        <v>0</v>
      </c>
      <c r="V16" s="66">
        <f t="shared" si="8"/>
        <v>1</v>
      </c>
      <c r="W16" s="66">
        <f t="shared" si="8"/>
        <v>0</v>
      </c>
      <c r="X16" s="66">
        <f t="shared" si="8"/>
        <v>1</v>
      </c>
      <c r="Y16" s="66">
        <f t="shared" si="8"/>
        <v>0</v>
      </c>
      <c r="Z16" s="66">
        <f>SUM(Z12:Z15)</f>
        <v>26</v>
      </c>
      <c r="AA16" s="66">
        <f t="shared" si="8"/>
        <v>0</v>
      </c>
      <c r="AB16" s="66">
        <f t="shared" si="8"/>
        <v>2</v>
      </c>
      <c r="AC16" s="66">
        <f t="shared" si="8"/>
        <v>0</v>
      </c>
      <c r="AD16" s="66">
        <f t="shared" si="8"/>
        <v>2</v>
      </c>
      <c r="AE16" s="66">
        <f t="shared" si="8"/>
        <v>0</v>
      </c>
      <c r="AF16" s="66">
        <f>SUM(AF12:AF15)</f>
        <v>2</v>
      </c>
      <c r="AG16" s="66">
        <f>SUM(AG12:AG15)</f>
        <v>0</v>
      </c>
      <c r="AH16" s="66">
        <f t="shared" ref="AH16:AM16" si="9">SUM(AH12:AH15)</f>
        <v>17</v>
      </c>
      <c r="AI16" s="66">
        <f t="shared" si="9"/>
        <v>0</v>
      </c>
      <c r="AJ16" s="66">
        <f t="shared" si="9"/>
        <v>1</v>
      </c>
      <c r="AK16" s="66">
        <f t="shared" si="9"/>
        <v>0</v>
      </c>
      <c r="AL16" s="66">
        <f t="shared" si="9"/>
        <v>1</v>
      </c>
      <c r="AM16" s="66">
        <f t="shared" si="9"/>
        <v>0</v>
      </c>
      <c r="AN16" s="66">
        <f>SUM(AN12:AN15)</f>
        <v>26</v>
      </c>
      <c r="AO16" s="66">
        <f t="shared" si="8"/>
        <v>0</v>
      </c>
      <c r="AP16" s="66">
        <f t="shared" si="8"/>
        <v>2</v>
      </c>
      <c r="AQ16" s="66">
        <f t="shared" si="8"/>
        <v>0</v>
      </c>
      <c r="AR16" s="66">
        <f t="shared" si="8"/>
        <v>2</v>
      </c>
      <c r="AS16" s="66">
        <f t="shared" si="8"/>
        <v>0</v>
      </c>
      <c r="AT16" s="66">
        <f t="shared" si="8"/>
        <v>2</v>
      </c>
      <c r="AU16" s="66">
        <f t="shared" si="8"/>
        <v>0</v>
      </c>
      <c r="AV16" s="66">
        <f t="shared" ref="AV16:BA16" si="10">SUM(AV12:AV15)</f>
        <v>0</v>
      </c>
      <c r="AW16" s="66">
        <f t="shared" si="10"/>
        <v>0</v>
      </c>
      <c r="AX16" s="66">
        <f t="shared" si="10"/>
        <v>0</v>
      </c>
      <c r="AY16" s="66">
        <f t="shared" si="10"/>
        <v>0</v>
      </c>
      <c r="AZ16" s="66">
        <f t="shared" si="10"/>
        <v>0</v>
      </c>
      <c r="BA16" s="66">
        <f t="shared" si="10"/>
        <v>0</v>
      </c>
      <c r="BB16" s="66">
        <f t="shared" si="8"/>
        <v>26</v>
      </c>
      <c r="BC16" s="66">
        <f t="shared" si="8"/>
        <v>0</v>
      </c>
      <c r="BD16" s="66">
        <f>SUM(BD12:BD15)</f>
        <v>12</v>
      </c>
      <c r="BE16" s="66">
        <f>SUM(BE12:BE15)</f>
        <v>0</v>
      </c>
      <c r="BF16" s="66">
        <f t="shared" si="8"/>
        <v>0</v>
      </c>
      <c r="BG16" s="66">
        <f t="shared" si="8"/>
        <v>0</v>
      </c>
      <c r="BH16" s="66">
        <f t="shared" si="8"/>
        <v>12</v>
      </c>
      <c r="BI16" s="66">
        <f t="shared" si="8"/>
        <v>0</v>
      </c>
    </row>
    <row r="17" spans="1:62" s="58" customFormat="1" ht="15" customHeight="1" x14ac:dyDescent="0.2">
      <c r="A17" s="98"/>
      <c r="B17" s="60"/>
      <c r="C17" s="60"/>
      <c r="D17" s="69"/>
      <c r="E17" s="69"/>
      <c r="F17" s="60"/>
      <c r="G17" s="67"/>
      <c r="H17" s="67"/>
      <c r="I17" s="67"/>
      <c r="J17" s="63"/>
      <c r="K17" s="63"/>
      <c r="L17" s="63"/>
      <c r="M17" s="62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</row>
    <row r="18" spans="1:62" s="58" customFormat="1" ht="15" customHeight="1" x14ac:dyDescent="0.2">
      <c r="A18" s="97"/>
      <c r="B18" s="67" t="s">
        <v>324</v>
      </c>
      <c r="C18" s="60" t="s">
        <v>682</v>
      </c>
      <c r="D18" s="69" t="s">
        <v>374</v>
      </c>
      <c r="E18" s="69" t="s">
        <v>373</v>
      </c>
      <c r="F18" s="67" t="s">
        <v>345</v>
      </c>
      <c r="G18" s="161" t="s">
        <v>486</v>
      </c>
      <c r="H18" s="119" t="s">
        <v>345</v>
      </c>
      <c r="I18" s="160" t="s">
        <v>496</v>
      </c>
      <c r="J18" s="63">
        <v>14</v>
      </c>
      <c r="K18" s="63"/>
      <c r="L18" s="63">
        <v>1</v>
      </c>
      <c r="M18" s="62"/>
      <c r="N18" s="63">
        <v>14</v>
      </c>
      <c r="O18" s="63"/>
      <c r="P18" s="63">
        <v>1</v>
      </c>
      <c r="Q18" s="63"/>
      <c r="R18" s="63">
        <v>1</v>
      </c>
      <c r="S18" s="63"/>
      <c r="T18" s="63"/>
      <c r="U18" s="63"/>
      <c r="V18" s="63"/>
      <c r="W18" s="63"/>
      <c r="X18" s="63"/>
      <c r="Y18" s="63"/>
      <c r="Z18" s="63">
        <v>14</v>
      </c>
      <c r="AA18" s="63"/>
      <c r="AB18" s="62">
        <v>1</v>
      </c>
      <c r="AC18" s="62"/>
      <c r="AD18" s="62">
        <v>1</v>
      </c>
      <c r="AE18" s="62"/>
      <c r="AF18" s="62">
        <v>1</v>
      </c>
      <c r="AG18" s="62"/>
      <c r="AH18" s="62"/>
      <c r="AI18" s="62"/>
      <c r="AJ18" s="62"/>
      <c r="AK18" s="62"/>
      <c r="AL18" s="62"/>
      <c r="AM18" s="62"/>
      <c r="AN18" s="63">
        <v>14</v>
      </c>
      <c r="AO18" s="63"/>
      <c r="AP18" s="63">
        <v>1</v>
      </c>
      <c r="AQ18" s="63"/>
      <c r="AR18" s="63">
        <v>1</v>
      </c>
      <c r="AS18" s="63"/>
      <c r="AT18" s="63">
        <v>1</v>
      </c>
      <c r="AU18" s="63"/>
      <c r="AV18" s="63">
        <v>14</v>
      </c>
      <c r="AW18" s="63"/>
      <c r="AX18" s="63">
        <v>1</v>
      </c>
      <c r="AY18" s="63"/>
      <c r="AZ18" s="63">
        <v>1</v>
      </c>
      <c r="BA18" s="63"/>
      <c r="BB18" s="63">
        <v>14</v>
      </c>
      <c r="BC18" s="63"/>
      <c r="BD18" s="63">
        <v>14</v>
      </c>
      <c r="BE18" s="63"/>
      <c r="BF18" s="63"/>
      <c r="BG18" s="63"/>
      <c r="BH18" s="63"/>
      <c r="BI18" s="63"/>
    </row>
    <row r="19" spans="1:62" s="58" customFormat="1" ht="29.25" customHeight="1" x14ac:dyDescent="0.2">
      <c r="A19" s="97"/>
      <c r="B19" s="67" t="s">
        <v>324</v>
      </c>
      <c r="C19" s="60" t="s">
        <v>682</v>
      </c>
      <c r="D19" s="69" t="s">
        <v>53</v>
      </c>
      <c r="E19" s="69" t="s">
        <v>85</v>
      </c>
      <c r="F19" s="67" t="s">
        <v>122</v>
      </c>
      <c r="G19" s="67" t="s">
        <v>622</v>
      </c>
      <c r="H19" s="67" t="s">
        <v>347</v>
      </c>
      <c r="I19" s="160" t="s">
        <v>497</v>
      </c>
      <c r="J19" s="63">
        <v>0</v>
      </c>
      <c r="K19" s="63"/>
      <c r="L19" s="63">
        <v>0</v>
      </c>
      <c r="M19" s="62"/>
      <c r="N19" s="63">
        <v>0</v>
      </c>
      <c r="O19" s="63"/>
      <c r="P19" s="63">
        <v>0</v>
      </c>
      <c r="Q19" s="63"/>
      <c r="R19" s="63">
        <v>0</v>
      </c>
      <c r="S19" s="63"/>
      <c r="T19" s="63"/>
      <c r="U19" s="63"/>
      <c r="V19" s="63"/>
      <c r="W19" s="63"/>
      <c r="X19" s="63"/>
      <c r="Y19" s="63"/>
      <c r="Z19" s="63">
        <v>0</v>
      </c>
      <c r="AA19" s="63"/>
      <c r="AB19" s="62">
        <v>0</v>
      </c>
      <c r="AC19" s="62"/>
      <c r="AD19" s="62">
        <v>0</v>
      </c>
      <c r="AE19" s="62"/>
      <c r="AF19" s="62">
        <v>0</v>
      </c>
      <c r="AG19" s="62"/>
      <c r="AH19" s="62"/>
      <c r="AI19" s="62"/>
      <c r="AJ19" s="62"/>
      <c r="AK19" s="62"/>
      <c r="AL19" s="62"/>
      <c r="AM19" s="62"/>
      <c r="AN19" s="63">
        <v>0</v>
      </c>
      <c r="AO19" s="63"/>
      <c r="AP19" s="63">
        <v>0</v>
      </c>
      <c r="AQ19" s="63"/>
      <c r="AR19" s="63">
        <v>0</v>
      </c>
      <c r="AS19" s="63"/>
      <c r="AT19" s="63"/>
      <c r="AU19" s="63"/>
      <c r="AV19" s="63">
        <v>0</v>
      </c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28"/>
    </row>
    <row r="20" spans="1:62" s="58" customFormat="1" ht="15" customHeight="1" x14ac:dyDescent="0.2">
      <c r="A20" s="97"/>
      <c r="B20" s="67" t="s">
        <v>324</v>
      </c>
      <c r="C20" s="60" t="s">
        <v>682</v>
      </c>
      <c r="D20" s="69" t="s">
        <v>54</v>
      </c>
      <c r="E20" s="69" t="s">
        <v>86</v>
      </c>
      <c r="F20" s="67" t="s">
        <v>400</v>
      </c>
      <c r="G20" s="67" t="s">
        <v>144</v>
      </c>
      <c r="H20" s="67" t="s">
        <v>347</v>
      </c>
      <c r="I20" s="160" t="s">
        <v>497</v>
      </c>
      <c r="J20" s="63">
        <v>0</v>
      </c>
      <c r="K20" s="63"/>
      <c r="L20" s="63">
        <v>0</v>
      </c>
      <c r="M20" s="62"/>
      <c r="N20" s="63">
        <v>0</v>
      </c>
      <c r="O20" s="63"/>
      <c r="P20" s="63">
        <v>0</v>
      </c>
      <c r="Q20" s="63"/>
      <c r="R20" s="63">
        <v>0</v>
      </c>
      <c r="S20" s="63"/>
      <c r="T20" s="63">
        <v>16</v>
      </c>
      <c r="U20" s="63"/>
      <c r="V20" s="63">
        <v>1</v>
      </c>
      <c r="W20" s="63"/>
      <c r="X20" s="63">
        <v>1</v>
      </c>
      <c r="Y20" s="63"/>
      <c r="Z20" s="63">
        <v>0</v>
      </c>
      <c r="AA20" s="63"/>
      <c r="AB20" s="62">
        <v>0</v>
      </c>
      <c r="AC20" s="62"/>
      <c r="AD20" s="62">
        <v>0</v>
      </c>
      <c r="AE20" s="62"/>
      <c r="AF20" s="62">
        <v>0</v>
      </c>
      <c r="AG20" s="62"/>
      <c r="AH20" s="62">
        <v>16</v>
      </c>
      <c r="AI20" s="62"/>
      <c r="AJ20" s="62">
        <v>1</v>
      </c>
      <c r="AK20" s="62"/>
      <c r="AL20" s="62">
        <v>1</v>
      </c>
      <c r="AM20" s="62"/>
      <c r="AN20" s="63">
        <v>0</v>
      </c>
      <c r="AO20" s="63"/>
      <c r="AP20" s="63">
        <v>0</v>
      </c>
      <c r="AQ20" s="63"/>
      <c r="AR20" s="63">
        <v>0</v>
      </c>
      <c r="AS20" s="63"/>
      <c r="AT20" s="63"/>
      <c r="AU20" s="63"/>
      <c r="AV20" s="63">
        <v>0</v>
      </c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</row>
    <row r="21" spans="1:62" s="58" customFormat="1" ht="15" customHeight="1" x14ac:dyDescent="0.2">
      <c r="A21" s="65"/>
      <c r="B21" s="65" t="s">
        <v>324</v>
      </c>
      <c r="C21" s="65"/>
      <c r="D21" s="65"/>
      <c r="E21" s="65" t="s">
        <v>339</v>
      </c>
      <c r="F21" s="65"/>
      <c r="G21" s="65"/>
      <c r="H21" s="65"/>
      <c r="I21" s="65"/>
      <c r="J21" s="66">
        <f>SUM(J18:J20)</f>
        <v>14</v>
      </c>
      <c r="K21" s="66">
        <f>SUM(K18:K20)</f>
        <v>0</v>
      </c>
      <c r="L21" s="66">
        <f>SUM(L18:L20)</f>
        <v>1</v>
      </c>
      <c r="M21" s="66">
        <f>SUM(M18:M20)</f>
        <v>0</v>
      </c>
      <c r="N21" s="66">
        <f>SUM(N18:N20)</f>
        <v>14</v>
      </c>
      <c r="O21" s="66">
        <f t="shared" ref="O21:BI21" si="11">SUM(O18:O20)</f>
        <v>0</v>
      </c>
      <c r="P21" s="66">
        <f t="shared" si="11"/>
        <v>1</v>
      </c>
      <c r="Q21" s="66">
        <f t="shared" si="11"/>
        <v>0</v>
      </c>
      <c r="R21" s="66">
        <f t="shared" si="11"/>
        <v>1</v>
      </c>
      <c r="S21" s="66">
        <f t="shared" si="11"/>
        <v>0</v>
      </c>
      <c r="T21" s="66">
        <f t="shared" si="11"/>
        <v>16</v>
      </c>
      <c r="U21" s="66">
        <f t="shared" si="11"/>
        <v>0</v>
      </c>
      <c r="V21" s="66">
        <f t="shared" si="11"/>
        <v>1</v>
      </c>
      <c r="W21" s="66">
        <f t="shared" si="11"/>
        <v>0</v>
      </c>
      <c r="X21" s="66">
        <f t="shared" si="11"/>
        <v>1</v>
      </c>
      <c r="Y21" s="66">
        <f t="shared" si="11"/>
        <v>0</v>
      </c>
      <c r="Z21" s="66">
        <f t="shared" si="11"/>
        <v>14</v>
      </c>
      <c r="AA21" s="66">
        <f t="shared" si="11"/>
        <v>0</v>
      </c>
      <c r="AB21" s="66">
        <f t="shared" si="11"/>
        <v>1</v>
      </c>
      <c r="AC21" s="66">
        <f t="shared" si="11"/>
        <v>0</v>
      </c>
      <c r="AD21" s="66">
        <f t="shared" si="11"/>
        <v>1</v>
      </c>
      <c r="AE21" s="66">
        <f t="shared" si="11"/>
        <v>0</v>
      </c>
      <c r="AF21" s="66">
        <f t="shared" si="11"/>
        <v>1</v>
      </c>
      <c r="AG21" s="66">
        <f t="shared" si="11"/>
        <v>0</v>
      </c>
      <c r="AH21" s="66">
        <f t="shared" si="11"/>
        <v>16</v>
      </c>
      <c r="AI21" s="66">
        <f t="shared" si="11"/>
        <v>0</v>
      </c>
      <c r="AJ21" s="66">
        <f t="shared" si="11"/>
        <v>1</v>
      </c>
      <c r="AK21" s="66">
        <f t="shared" si="11"/>
        <v>0</v>
      </c>
      <c r="AL21" s="66">
        <f t="shared" si="11"/>
        <v>1</v>
      </c>
      <c r="AM21" s="66">
        <f t="shared" si="11"/>
        <v>0</v>
      </c>
      <c r="AN21" s="66">
        <f t="shared" si="11"/>
        <v>14</v>
      </c>
      <c r="AO21" s="66">
        <f t="shared" si="11"/>
        <v>0</v>
      </c>
      <c r="AP21" s="66">
        <f t="shared" si="11"/>
        <v>1</v>
      </c>
      <c r="AQ21" s="66">
        <f t="shared" si="11"/>
        <v>0</v>
      </c>
      <c r="AR21" s="66">
        <f t="shared" si="11"/>
        <v>1</v>
      </c>
      <c r="AS21" s="66">
        <f t="shared" si="11"/>
        <v>0</v>
      </c>
      <c r="AT21" s="66">
        <f t="shared" si="11"/>
        <v>1</v>
      </c>
      <c r="AU21" s="66">
        <f t="shared" si="11"/>
        <v>0</v>
      </c>
      <c r="AV21" s="66">
        <f t="shared" ref="AV21:BA21" si="12">SUM(AV18:AV20)</f>
        <v>14</v>
      </c>
      <c r="AW21" s="66">
        <f t="shared" si="12"/>
        <v>0</v>
      </c>
      <c r="AX21" s="66">
        <f t="shared" si="12"/>
        <v>1</v>
      </c>
      <c r="AY21" s="66">
        <f t="shared" si="12"/>
        <v>0</v>
      </c>
      <c r="AZ21" s="66">
        <f t="shared" si="12"/>
        <v>1</v>
      </c>
      <c r="BA21" s="66">
        <f t="shared" si="12"/>
        <v>0</v>
      </c>
      <c r="BB21" s="66">
        <f t="shared" si="11"/>
        <v>14</v>
      </c>
      <c r="BC21" s="66">
        <f t="shared" si="11"/>
        <v>0</v>
      </c>
      <c r="BD21" s="66">
        <f>SUM(BD18:BD20)</f>
        <v>14</v>
      </c>
      <c r="BE21" s="66">
        <f>SUM(BE18:BE20)</f>
        <v>0</v>
      </c>
      <c r="BF21" s="66">
        <f t="shared" si="11"/>
        <v>0</v>
      </c>
      <c r="BG21" s="66">
        <f t="shared" si="11"/>
        <v>0</v>
      </c>
      <c r="BH21" s="66">
        <f t="shared" si="11"/>
        <v>0</v>
      </c>
      <c r="BI21" s="66">
        <f t="shared" si="11"/>
        <v>0</v>
      </c>
    </row>
    <row r="22" spans="1:62" s="58" customFormat="1" ht="15" customHeight="1" x14ac:dyDescent="0.2">
      <c r="A22" s="92"/>
      <c r="B22" s="92"/>
      <c r="C22" s="92"/>
      <c r="D22" s="92"/>
      <c r="E22" s="92"/>
      <c r="F22" s="92"/>
      <c r="G22" s="92"/>
      <c r="H22" s="92"/>
      <c r="I22" s="92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</row>
    <row r="23" spans="1:62" s="58" customFormat="1" ht="30.75" customHeight="1" x14ac:dyDescent="0.2">
      <c r="A23" s="70"/>
      <c r="B23" s="72" t="s">
        <v>329</v>
      </c>
      <c r="C23" s="60" t="s">
        <v>682</v>
      </c>
      <c r="D23" s="69" t="s">
        <v>178</v>
      </c>
      <c r="E23" s="69" t="s">
        <v>64</v>
      </c>
      <c r="F23" s="63" t="s">
        <v>119</v>
      </c>
      <c r="G23" s="67" t="s">
        <v>622</v>
      </c>
      <c r="H23" s="67" t="s">
        <v>347</v>
      </c>
      <c r="I23" s="160" t="s">
        <v>497</v>
      </c>
      <c r="J23" s="63">
        <v>0</v>
      </c>
      <c r="K23" s="63"/>
      <c r="L23" s="63">
        <v>0</v>
      </c>
      <c r="M23" s="62"/>
      <c r="N23" s="63">
        <v>0</v>
      </c>
      <c r="O23" s="63"/>
      <c r="P23" s="63">
        <v>0</v>
      </c>
      <c r="Q23" s="63"/>
      <c r="R23" s="63">
        <v>0</v>
      </c>
      <c r="S23" s="63"/>
      <c r="T23" s="63"/>
      <c r="U23" s="63"/>
      <c r="V23" s="63"/>
      <c r="W23" s="63"/>
      <c r="X23" s="63"/>
      <c r="Y23" s="63"/>
      <c r="Z23" s="63">
        <v>0</v>
      </c>
      <c r="AA23" s="63"/>
      <c r="AB23" s="62">
        <v>0</v>
      </c>
      <c r="AC23" s="62"/>
      <c r="AD23" s="62">
        <v>0</v>
      </c>
      <c r="AE23" s="62"/>
      <c r="AF23" s="62">
        <v>0</v>
      </c>
      <c r="AG23" s="62"/>
      <c r="AH23" s="62"/>
      <c r="AI23" s="62"/>
      <c r="AJ23" s="62"/>
      <c r="AK23" s="62"/>
      <c r="AL23" s="62"/>
      <c r="AM23" s="62"/>
      <c r="AN23" s="63">
        <v>0</v>
      </c>
      <c r="AO23" s="63"/>
      <c r="AP23" s="63">
        <v>0</v>
      </c>
      <c r="AQ23" s="63"/>
      <c r="AR23" s="63">
        <v>0</v>
      </c>
      <c r="AS23" s="63"/>
      <c r="AT23" s="63"/>
      <c r="AU23" s="63"/>
      <c r="AV23" s="63">
        <v>0</v>
      </c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</row>
    <row r="24" spans="1:62" s="58" customFormat="1" ht="15" customHeight="1" x14ac:dyDescent="0.2">
      <c r="A24" s="70"/>
      <c r="B24" s="67" t="s">
        <v>329</v>
      </c>
      <c r="C24" s="60" t="s">
        <v>682</v>
      </c>
      <c r="D24" s="69" t="s">
        <v>65</v>
      </c>
      <c r="E24" s="69" t="s">
        <v>66</v>
      </c>
      <c r="F24" s="67" t="s">
        <v>122</v>
      </c>
      <c r="G24" s="67" t="s">
        <v>337</v>
      </c>
      <c r="H24" s="67" t="s">
        <v>347</v>
      </c>
      <c r="I24" s="160" t="s">
        <v>498</v>
      </c>
      <c r="J24" s="63">
        <v>0</v>
      </c>
      <c r="K24" s="63"/>
      <c r="L24" s="63">
        <v>0</v>
      </c>
      <c r="M24" s="62"/>
      <c r="N24" s="63">
        <v>0</v>
      </c>
      <c r="O24" s="63"/>
      <c r="P24" s="63">
        <v>0</v>
      </c>
      <c r="Q24" s="63"/>
      <c r="R24" s="63">
        <v>0</v>
      </c>
      <c r="S24" s="63"/>
      <c r="T24" s="63"/>
      <c r="U24" s="63"/>
      <c r="V24" s="63"/>
      <c r="W24" s="63"/>
      <c r="X24" s="63"/>
      <c r="Y24" s="63"/>
      <c r="Z24" s="63">
        <v>0</v>
      </c>
      <c r="AA24" s="63"/>
      <c r="AB24" s="62">
        <v>0</v>
      </c>
      <c r="AC24" s="62"/>
      <c r="AD24" s="62">
        <v>0</v>
      </c>
      <c r="AE24" s="62"/>
      <c r="AF24" s="62">
        <v>0</v>
      </c>
      <c r="AG24" s="62"/>
      <c r="AH24" s="62"/>
      <c r="AI24" s="62"/>
      <c r="AJ24" s="62"/>
      <c r="AK24" s="62"/>
      <c r="AL24" s="62"/>
      <c r="AM24" s="62"/>
      <c r="AN24" s="63">
        <v>0</v>
      </c>
      <c r="AO24" s="63"/>
      <c r="AP24" s="63">
        <v>0</v>
      </c>
      <c r="AQ24" s="63"/>
      <c r="AR24" s="63">
        <v>0</v>
      </c>
      <c r="AS24" s="63"/>
      <c r="AT24" s="63">
        <v>0</v>
      </c>
      <c r="AU24" s="63"/>
      <c r="AV24" s="63">
        <v>0</v>
      </c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58" t="s">
        <v>560</v>
      </c>
    </row>
    <row r="25" spans="1:62" s="58" customFormat="1" ht="15" customHeight="1" x14ac:dyDescent="0.2">
      <c r="A25" s="97"/>
      <c r="B25" s="67" t="s">
        <v>329</v>
      </c>
      <c r="C25" s="60" t="s">
        <v>682</v>
      </c>
      <c r="D25" s="69" t="s">
        <v>62</v>
      </c>
      <c r="E25" s="69" t="s">
        <v>63</v>
      </c>
      <c r="F25" s="74" t="s">
        <v>394</v>
      </c>
      <c r="G25" s="161" t="s">
        <v>501</v>
      </c>
      <c r="H25" s="67" t="s">
        <v>347</v>
      </c>
      <c r="I25" s="160" t="s">
        <v>500</v>
      </c>
      <c r="J25" s="62">
        <v>14</v>
      </c>
      <c r="K25" s="62"/>
      <c r="L25" s="62">
        <v>1</v>
      </c>
      <c r="M25" s="62"/>
      <c r="N25" s="62">
        <v>14</v>
      </c>
      <c r="O25" s="63"/>
      <c r="P25" s="63">
        <v>1</v>
      </c>
      <c r="Q25" s="63"/>
      <c r="R25" s="63">
        <v>1</v>
      </c>
      <c r="S25" s="63"/>
      <c r="T25" s="63"/>
      <c r="U25" s="63"/>
      <c r="V25" s="63"/>
      <c r="W25" s="63"/>
      <c r="X25" s="63"/>
      <c r="Y25" s="63"/>
      <c r="Z25" s="62">
        <v>14</v>
      </c>
      <c r="AA25" s="63"/>
      <c r="AB25" s="62">
        <v>1</v>
      </c>
      <c r="AC25" s="62"/>
      <c r="AD25" s="62">
        <v>1</v>
      </c>
      <c r="AE25" s="62"/>
      <c r="AF25" s="62">
        <v>1</v>
      </c>
      <c r="AG25" s="62"/>
      <c r="AH25" s="62"/>
      <c r="AI25" s="62"/>
      <c r="AJ25" s="62"/>
      <c r="AK25" s="62"/>
      <c r="AL25" s="62"/>
      <c r="AM25" s="62"/>
      <c r="AN25" s="62">
        <v>14</v>
      </c>
      <c r="AO25" s="63"/>
      <c r="AP25" s="63">
        <v>1</v>
      </c>
      <c r="AQ25" s="63"/>
      <c r="AR25" s="63">
        <v>1</v>
      </c>
      <c r="AS25" s="63"/>
      <c r="AT25" s="63">
        <v>1</v>
      </c>
      <c r="AU25" s="63"/>
      <c r="AV25" s="62">
        <v>14</v>
      </c>
      <c r="AW25" s="63"/>
      <c r="AX25" s="63">
        <v>1</v>
      </c>
      <c r="AY25" s="63"/>
      <c r="AZ25" s="63">
        <v>1</v>
      </c>
      <c r="BA25" s="63"/>
      <c r="BB25" s="63">
        <v>14</v>
      </c>
      <c r="BC25" s="63"/>
      <c r="BD25" s="63">
        <v>14</v>
      </c>
      <c r="BE25" s="63"/>
      <c r="BF25" s="63"/>
      <c r="BG25" s="63"/>
      <c r="BH25" s="63">
        <v>14</v>
      </c>
      <c r="BI25" s="63"/>
    </row>
    <row r="26" spans="1:62" s="58" customFormat="1" ht="15" customHeight="1" x14ac:dyDescent="0.2">
      <c r="A26" s="70"/>
      <c r="B26" s="67" t="s">
        <v>329</v>
      </c>
      <c r="C26" s="60" t="s">
        <v>682</v>
      </c>
      <c r="D26" s="69" t="s">
        <v>67</v>
      </c>
      <c r="E26" s="69" t="s">
        <v>68</v>
      </c>
      <c r="F26" s="67" t="s">
        <v>123</v>
      </c>
      <c r="G26" s="161" t="s">
        <v>501</v>
      </c>
      <c r="H26" s="67" t="s">
        <v>347</v>
      </c>
      <c r="I26" s="160" t="s">
        <v>500</v>
      </c>
      <c r="J26" s="63">
        <v>18</v>
      </c>
      <c r="K26" s="63"/>
      <c r="L26" s="63">
        <v>1</v>
      </c>
      <c r="M26" s="62"/>
      <c r="N26" s="63">
        <v>18</v>
      </c>
      <c r="O26" s="63"/>
      <c r="P26" s="63">
        <v>1</v>
      </c>
      <c r="Q26" s="63"/>
      <c r="R26" s="63">
        <v>1</v>
      </c>
      <c r="S26" s="63"/>
      <c r="T26" s="63"/>
      <c r="U26" s="63"/>
      <c r="V26" s="63"/>
      <c r="W26" s="63"/>
      <c r="X26" s="63"/>
      <c r="Y26" s="63"/>
      <c r="Z26" s="63">
        <v>18</v>
      </c>
      <c r="AA26" s="63"/>
      <c r="AB26" s="62">
        <v>1</v>
      </c>
      <c r="AC26" s="62"/>
      <c r="AD26" s="62">
        <v>1</v>
      </c>
      <c r="AE26" s="62"/>
      <c r="AF26" s="62">
        <v>1</v>
      </c>
      <c r="AG26" s="62"/>
      <c r="AH26" s="62"/>
      <c r="AI26" s="62"/>
      <c r="AJ26" s="62"/>
      <c r="AK26" s="62"/>
      <c r="AL26" s="62"/>
      <c r="AM26" s="62"/>
      <c r="AN26" s="63">
        <v>18</v>
      </c>
      <c r="AO26" s="63"/>
      <c r="AP26" s="63">
        <v>1</v>
      </c>
      <c r="AQ26" s="63"/>
      <c r="AR26" s="63">
        <v>1</v>
      </c>
      <c r="AS26" s="63"/>
      <c r="AT26" s="63">
        <v>1</v>
      </c>
      <c r="AU26" s="63"/>
      <c r="AV26" s="63">
        <v>18</v>
      </c>
      <c r="AW26" s="63"/>
      <c r="AX26" s="63">
        <v>1</v>
      </c>
      <c r="AY26" s="63"/>
      <c r="AZ26" s="63">
        <v>1</v>
      </c>
      <c r="BA26" s="63"/>
      <c r="BB26" s="63">
        <v>18</v>
      </c>
      <c r="BC26" s="63"/>
      <c r="BD26" s="63">
        <v>18</v>
      </c>
      <c r="BE26" s="63"/>
      <c r="BF26" s="63"/>
      <c r="BG26" s="63"/>
      <c r="BH26" s="63">
        <v>18</v>
      </c>
      <c r="BI26" s="63"/>
    </row>
    <row r="27" spans="1:62" s="58" customFormat="1" ht="42.75" customHeight="1" x14ac:dyDescent="0.2">
      <c r="A27" s="70"/>
      <c r="B27" s="67" t="s">
        <v>329</v>
      </c>
      <c r="C27" s="60" t="s">
        <v>682</v>
      </c>
      <c r="D27" s="69">
        <v>11264500</v>
      </c>
      <c r="E27" s="69" t="s">
        <v>493</v>
      </c>
      <c r="F27" s="67"/>
      <c r="G27" s="67" t="s">
        <v>625</v>
      </c>
      <c r="H27" s="67" t="s">
        <v>347</v>
      </c>
      <c r="I27" s="160" t="s">
        <v>497</v>
      </c>
      <c r="J27" s="63">
        <v>0</v>
      </c>
      <c r="K27" s="63"/>
      <c r="L27" s="63">
        <v>0</v>
      </c>
      <c r="M27" s="62"/>
      <c r="N27" s="63">
        <v>0</v>
      </c>
      <c r="O27" s="63"/>
      <c r="P27" s="63">
        <v>0</v>
      </c>
      <c r="Q27" s="63"/>
      <c r="R27" s="63">
        <v>0</v>
      </c>
      <c r="S27" s="63"/>
      <c r="T27" s="63">
        <v>0</v>
      </c>
      <c r="U27" s="63"/>
      <c r="V27" s="63">
        <v>0</v>
      </c>
      <c r="W27" s="63"/>
      <c r="X27" s="63">
        <v>0</v>
      </c>
      <c r="Y27" s="63"/>
      <c r="Z27" s="63">
        <v>0</v>
      </c>
      <c r="AA27" s="63"/>
      <c r="AB27" s="62">
        <v>0</v>
      </c>
      <c r="AC27" s="62"/>
      <c r="AD27" s="62">
        <v>0</v>
      </c>
      <c r="AE27" s="62"/>
      <c r="AF27" s="62">
        <v>0</v>
      </c>
      <c r="AG27" s="62"/>
      <c r="AH27" s="62">
        <v>0</v>
      </c>
      <c r="AI27" s="62"/>
      <c r="AJ27" s="62">
        <v>0</v>
      </c>
      <c r="AK27" s="62"/>
      <c r="AL27" s="62">
        <v>0</v>
      </c>
      <c r="AM27" s="62"/>
      <c r="AN27" s="63">
        <v>0</v>
      </c>
      <c r="AO27" s="63"/>
      <c r="AP27" s="63">
        <v>0</v>
      </c>
      <c r="AQ27" s="63"/>
      <c r="AR27" s="63">
        <v>0</v>
      </c>
      <c r="AS27" s="63"/>
      <c r="AT27" s="63"/>
      <c r="AU27" s="63"/>
      <c r="AV27" s="63">
        <v>0</v>
      </c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58" t="s">
        <v>624</v>
      </c>
    </row>
    <row r="28" spans="1:62" s="58" customFormat="1" ht="29.25" customHeight="1" x14ac:dyDescent="0.2">
      <c r="A28" s="97"/>
      <c r="B28" s="67" t="s">
        <v>329</v>
      </c>
      <c r="C28" s="60" t="s">
        <v>682</v>
      </c>
      <c r="D28" s="69" t="s">
        <v>180</v>
      </c>
      <c r="E28" s="69" t="s">
        <v>145</v>
      </c>
      <c r="F28" s="74" t="s">
        <v>119</v>
      </c>
      <c r="G28" s="67" t="s">
        <v>565</v>
      </c>
      <c r="H28" s="67" t="s">
        <v>347</v>
      </c>
      <c r="I28" s="160" t="s">
        <v>497</v>
      </c>
      <c r="J28" s="62">
        <v>0</v>
      </c>
      <c r="K28" s="62"/>
      <c r="L28" s="62"/>
      <c r="M28" s="62"/>
      <c r="N28" s="62">
        <v>0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2">
        <v>0</v>
      </c>
      <c r="AA28" s="63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>
        <v>0</v>
      </c>
      <c r="AO28" s="63"/>
      <c r="AP28" s="62"/>
      <c r="AQ28" s="62"/>
      <c r="AR28" s="62"/>
      <c r="AS28" s="63"/>
      <c r="AT28" s="63"/>
      <c r="AU28" s="63"/>
      <c r="AV28" s="62">
        <v>0</v>
      </c>
      <c r="AW28" s="63"/>
      <c r="AX28" s="62"/>
      <c r="AY28" s="62"/>
      <c r="AZ28" s="62"/>
      <c r="BA28" s="63"/>
      <c r="BB28" s="63"/>
      <c r="BC28" s="63"/>
      <c r="BD28" s="63"/>
      <c r="BE28" s="63"/>
      <c r="BF28" s="63"/>
      <c r="BG28" s="63"/>
      <c r="BH28" s="63"/>
      <c r="BI28" s="63"/>
      <c r="BJ28" s="58" t="s">
        <v>494</v>
      </c>
    </row>
    <row r="29" spans="1:62" s="58" customFormat="1" ht="15" customHeight="1" x14ac:dyDescent="0.2">
      <c r="A29" s="97"/>
      <c r="B29" s="67" t="s">
        <v>329</v>
      </c>
      <c r="C29" s="60" t="s">
        <v>682</v>
      </c>
      <c r="D29" s="69" t="s">
        <v>171</v>
      </c>
      <c r="E29" s="69" t="s">
        <v>172</v>
      </c>
      <c r="F29" s="74" t="s">
        <v>121</v>
      </c>
      <c r="G29" s="161" t="s">
        <v>501</v>
      </c>
      <c r="H29" s="67" t="s">
        <v>347</v>
      </c>
      <c r="I29" s="160" t="s">
        <v>500</v>
      </c>
      <c r="J29" s="63">
        <v>18</v>
      </c>
      <c r="K29" s="63"/>
      <c r="L29" s="63">
        <v>1</v>
      </c>
      <c r="M29" s="62"/>
      <c r="N29" s="63">
        <v>18</v>
      </c>
      <c r="O29" s="63"/>
      <c r="P29" s="63">
        <v>1</v>
      </c>
      <c r="Q29" s="63"/>
      <c r="R29" s="63">
        <v>1</v>
      </c>
      <c r="S29" s="63"/>
      <c r="T29" s="63"/>
      <c r="U29" s="63"/>
      <c r="V29" s="63"/>
      <c r="W29" s="63"/>
      <c r="X29" s="63"/>
      <c r="Y29" s="63"/>
      <c r="Z29" s="63">
        <v>18</v>
      </c>
      <c r="AA29" s="63"/>
      <c r="AB29" s="62">
        <v>1</v>
      </c>
      <c r="AC29" s="62"/>
      <c r="AD29" s="62">
        <v>1</v>
      </c>
      <c r="AE29" s="62"/>
      <c r="AF29" s="62">
        <v>1</v>
      </c>
      <c r="AG29" s="62"/>
      <c r="AH29" s="62"/>
      <c r="AI29" s="62"/>
      <c r="AJ29" s="62"/>
      <c r="AK29" s="62"/>
      <c r="AL29" s="62"/>
      <c r="AM29" s="62"/>
      <c r="AN29" s="63">
        <v>18</v>
      </c>
      <c r="AO29" s="63"/>
      <c r="AP29" s="63">
        <v>1</v>
      </c>
      <c r="AQ29" s="63"/>
      <c r="AR29" s="63">
        <v>1</v>
      </c>
      <c r="AS29" s="63"/>
      <c r="AT29" s="63">
        <v>1</v>
      </c>
      <c r="AU29" s="63"/>
      <c r="AV29" s="63">
        <v>18</v>
      </c>
      <c r="AW29" s="63"/>
      <c r="AX29" s="63">
        <v>1</v>
      </c>
      <c r="AY29" s="63"/>
      <c r="AZ29" s="63">
        <v>1</v>
      </c>
      <c r="BA29" s="63"/>
      <c r="BB29" s="63"/>
      <c r="BC29" s="63"/>
      <c r="BD29" s="63"/>
      <c r="BE29" s="63"/>
      <c r="BF29" s="63"/>
      <c r="BG29" s="63"/>
      <c r="BH29" s="63"/>
      <c r="BI29" s="63"/>
    </row>
    <row r="30" spans="1:62" s="58" customFormat="1" ht="15" customHeight="1" x14ac:dyDescent="0.2">
      <c r="A30" s="65"/>
      <c r="B30" s="65" t="s">
        <v>329</v>
      </c>
      <c r="C30" s="65"/>
      <c r="D30" s="65"/>
      <c r="E30" s="65" t="s">
        <v>339</v>
      </c>
      <c r="F30" s="65"/>
      <c r="G30" s="65"/>
      <c r="H30" s="65"/>
      <c r="I30" s="65"/>
      <c r="J30" s="66">
        <f>SUM(J23:J29)</f>
        <v>50</v>
      </c>
      <c r="K30" s="66">
        <f t="shared" ref="K30:BI30" si="13">SUM(K23:K29)</f>
        <v>0</v>
      </c>
      <c r="L30" s="66">
        <f t="shared" si="13"/>
        <v>3</v>
      </c>
      <c r="M30" s="66">
        <f t="shared" si="13"/>
        <v>0</v>
      </c>
      <c r="N30" s="66">
        <f>SUM(N23:N29)</f>
        <v>50</v>
      </c>
      <c r="O30" s="66">
        <f t="shared" si="13"/>
        <v>0</v>
      </c>
      <c r="P30" s="66">
        <f t="shared" si="13"/>
        <v>3</v>
      </c>
      <c r="Q30" s="66">
        <f t="shared" si="13"/>
        <v>0</v>
      </c>
      <c r="R30" s="66">
        <f t="shared" si="13"/>
        <v>3</v>
      </c>
      <c r="S30" s="66">
        <f t="shared" si="13"/>
        <v>0</v>
      </c>
      <c r="T30" s="66">
        <f t="shared" si="13"/>
        <v>0</v>
      </c>
      <c r="U30" s="66">
        <f t="shared" si="13"/>
        <v>0</v>
      </c>
      <c r="V30" s="66">
        <f t="shared" si="13"/>
        <v>0</v>
      </c>
      <c r="W30" s="66">
        <f t="shared" si="13"/>
        <v>0</v>
      </c>
      <c r="X30" s="66">
        <f t="shared" si="13"/>
        <v>0</v>
      </c>
      <c r="Y30" s="66">
        <f t="shared" si="13"/>
        <v>0</v>
      </c>
      <c r="Z30" s="66">
        <f>SUM(Z23:Z29)</f>
        <v>50</v>
      </c>
      <c r="AA30" s="66">
        <f t="shared" si="13"/>
        <v>0</v>
      </c>
      <c r="AB30" s="66">
        <f t="shared" si="13"/>
        <v>3</v>
      </c>
      <c r="AC30" s="66">
        <f t="shared" si="13"/>
        <v>0</v>
      </c>
      <c r="AD30" s="66">
        <f t="shared" si="13"/>
        <v>3</v>
      </c>
      <c r="AE30" s="66">
        <f t="shared" si="13"/>
        <v>0</v>
      </c>
      <c r="AF30" s="66">
        <f>SUM(AF23:AF29)</f>
        <v>3</v>
      </c>
      <c r="AG30" s="66">
        <f>SUM(AG23:AG29)</f>
        <v>0</v>
      </c>
      <c r="AH30" s="66">
        <f t="shared" ref="AH30:AM30" si="14">SUM(AH23:AH29)</f>
        <v>0</v>
      </c>
      <c r="AI30" s="66">
        <f t="shared" si="14"/>
        <v>0</v>
      </c>
      <c r="AJ30" s="66">
        <f t="shared" si="14"/>
        <v>0</v>
      </c>
      <c r="AK30" s="66">
        <f t="shared" si="14"/>
        <v>0</v>
      </c>
      <c r="AL30" s="66">
        <f t="shared" si="14"/>
        <v>0</v>
      </c>
      <c r="AM30" s="66">
        <f t="shared" si="14"/>
        <v>0</v>
      </c>
      <c r="AN30" s="66">
        <f>SUM(AN23:AN29)</f>
        <v>50</v>
      </c>
      <c r="AO30" s="66">
        <f t="shared" si="13"/>
        <v>0</v>
      </c>
      <c r="AP30" s="66">
        <f t="shared" si="13"/>
        <v>3</v>
      </c>
      <c r="AQ30" s="66">
        <f t="shared" si="13"/>
        <v>0</v>
      </c>
      <c r="AR30" s="66">
        <f t="shared" si="13"/>
        <v>3</v>
      </c>
      <c r="AS30" s="66">
        <f t="shared" si="13"/>
        <v>0</v>
      </c>
      <c r="AT30" s="66">
        <f t="shared" si="13"/>
        <v>3</v>
      </c>
      <c r="AU30" s="66">
        <f t="shared" si="13"/>
        <v>0</v>
      </c>
      <c r="AV30" s="66">
        <f t="shared" ref="AV30:BA30" si="15">SUM(AV23:AV29)</f>
        <v>50</v>
      </c>
      <c r="AW30" s="66">
        <f t="shared" si="15"/>
        <v>0</v>
      </c>
      <c r="AX30" s="66">
        <f t="shared" si="15"/>
        <v>3</v>
      </c>
      <c r="AY30" s="66">
        <f t="shared" si="15"/>
        <v>0</v>
      </c>
      <c r="AZ30" s="66">
        <f t="shared" si="15"/>
        <v>3</v>
      </c>
      <c r="BA30" s="66">
        <f t="shared" si="15"/>
        <v>0</v>
      </c>
      <c r="BB30" s="66">
        <f t="shared" si="13"/>
        <v>32</v>
      </c>
      <c r="BC30" s="66">
        <f t="shared" si="13"/>
        <v>0</v>
      </c>
      <c r="BD30" s="66">
        <f>SUM(BD23:BD29)</f>
        <v>32</v>
      </c>
      <c r="BE30" s="66">
        <f>SUM(BE23:BE29)</f>
        <v>0</v>
      </c>
      <c r="BF30" s="66">
        <f t="shared" si="13"/>
        <v>0</v>
      </c>
      <c r="BG30" s="66">
        <f t="shared" si="13"/>
        <v>0</v>
      </c>
      <c r="BH30" s="66">
        <f t="shared" si="13"/>
        <v>32</v>
      </c>
      <c r="BI30" s="66">
        <f t="shared" si="13"/>
        <v>0</v>
      </c>
    </row>
    <row r="31" spans="1:62" s="58" customFormat="1" ht="15" customHeight="1" x14ac:dyDescent="0.2">
      <c r="A31" s="97"/>
      <c r="B31" s="67"/>
      <c r="C31" s="68"/>
      <c r="D31" s="69"/>
      <c r="E31" s="69"/>
      <c r="F31" s="74"/>
      <c r="G31" s="67"/>
      <c r="H31" s="67"/>
      <c r="I31" s="67"/>
      <c r="J31" s="63"/>
      <c r="K31" s="63"/>
      <c r="L31" s="63"/>
      <c r="M31" s="62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</row>
    <row r="32" spans="1:62" s="58" customFormat="1" ht="15" customHeight="1" x14ac:dyDescent="0.2">
      <c r="A32" s="97"/>
      <c r="B32" s="67" t="s">
        <v>321</v>
      </c>
      <c r="C32" s="60" t="s">
        <v>682</v>
      </c>
      <c r="D32" s="69" t="s">
        <v>195</v>
      </c>
      <c r="E32" s="69" t="s">
        <v>196</v>
      </c>
      <c r="F32" s="67" t="s">
        <v>120</v>
      </c>
      <c r="G32" s="67" t="s">
        <v>230</v>
      </c>
      <c r="H32" s="67" t="s">
        <v>347</v>
      </c>
      <c r="I32" s="160" t="s">
        <v>499</v>
      </c>
      <c r="J32" s="62">
        <v>24</v>
      </c>
      <c r="K32" s="62"/>
      <c r="L32" s="62">
        <v>1</v>
      </c>
      <c r="M32" s="62"/>
      <c r="N32" s="62">
        <v>24</v>
      </c>
      <c r="O32" s="63"/>
      <c r="P32" s="63">
        <v>1</v>
      </c>
      <c r="Q32" s="63"/>
      <c r="R32" s="63">
        <v>1</v>
      </c>
      <c r="S32" s="63"/>
      <c r="T32" s="63"/>
      <c r="U32" s="63"/>
      <c r="V32" s="63"/>
      <c r="W32" s="63"/>
      <c r="X32" s="63"/>
      <c r="Y32" s="63"/>
      <c r="Z32" s="62">
        <v>24</v>
      </c>
      <c r="AA32" s="63"/>
      <c r="AB32" s="62">
        <v>2</v>
      </c>
      <c r="AC32" s="62"/>
      <c r="AD32" s="62">
        <v>2</v>
      </c>
      <c r="AE32" s="62"/>
      <c r="AF32" s="62">
        <v>2</v>
      </c>
      <c r="AG32" s="62"/>
      <c r="AH32" s="62"/>
      <c r="AI32" s="62"/>
      <c r="AJ32" s="62"/>
      <c r="AK32" s="62"/>
      <c r="AL32" s="62"/>
      <c r="AM32" s="62"/>
      <c r="AN32" s="62">
        <v>24</v>
      </c>
      <c r="AP32" s="63">
        <v>1</v>
      </c>
      <c r="AR32" s="63">
        <v>1</v>
      </c>
      <c r="AT32" s="63">
        <v>1</v>
      </c>
      <c r="AV32" s="62">
        <v>24</v>
      </c>
      <c r="AX32" s="63">
        <v>1</v>
      </c>
      <c r="AZ32" s="63">
        <v>1</v>
      </c>
    </row>
    <row r="33" spans="1:61" s="58" customFormat="1" ht="15" customHeight="1" x14ac:dyDescent="0.2">
      <c r="A33" s="97"/>
      <c r="B33" s="67" t="s">
        <v>321</v>
      </c>
      <c r="C33" s="60" t="s">
        <v>682</v>
      </c>
      <c r="D33" s="69" t="s">
        <v>190</v>
      </c>
      <c r="E33" s="69" t="s">
        <v>173</v>
      </c>
      <c r="F33" s="67" t="s">
        <v>122</v>
      </c>
      <c r="G33" s="161" t="s">
        <v>486</v>
      </c>
      <c r="H33" s="67" t="s">
        <v>347</v>
      </c>
      <c r="I33" s="160" t="s">
        <v>496</v>
      </c>
      <c r="J33" s="63">
        <v>18</v>
      </c>
      <c r="K33" s="63"/>
      <c r="L33" s="63">
        <v>1</v>
      </c>
      <c r="M33" s="62"/>
      <c r="N33" s="63">
        <v>18</v>
      </c>
      <c r="O33" s="63"/>
      <c r="P33" s="63">
        <v>1</v>
      </c>
      <c r="Q33" s="63"/>
      <c r="R33" s="63">
        <v>1</v>
      </c>
      <c r="S33" s="63"/>
      <c r="T33" s="63"/>
      <c r="U33" s="63"/>
      <c r="V33" s="63"/>
      <c r="W33" s="63"/>
      <c r="X33" s="63"/>
      <c r="Y33" s="63"/>
      <c r="Z33" s="63">
        <v>18</v>
      </c>
      <c r="AA33" s="63"/>
      <c r="AB33" s="62">
        <v>1</v>
      </c>
      <c r="AC33" s="62"/>
      <c r="AD33" s="62">
        <v>1</v>
      </c>
      <c r="AE33" s="62"/>
      <c r="AF33" s="62">
        <v>1</v>
      </c>
      <c r="AG33" s="62"/>
      <c r="AH33" s="62"/>
      <c r="AI33" s="62"/>
      <c r="AJ33" s="62"/>
      <c r="AK33" s="62"/>
      <c r="AL33" s="62"/>
      <c r="AM33" s="62"/>
      <c r="AN33" s="63">
        <v>18</v>
      </c>
      <c r="AO33" s="63"/>
      <c r="AP33" s="63">
        <v>1</v>
      </c>
      <c r="AQ33" s="63"/>
      <c r="AR33" s="63">
        <v>1</v>
      </c>
      <c r="AS33" s="63"/>
      <c r="AT33" s="63">
        <v>1</v>
      </c>
      <c r="AU33" s="63"/>
      <c r="AV33" s="63">
        <v>18</v>
      </c>
      <c r="AW33" s="63"/>
      <c r="AX33" s="63">
        <v>1</v>
      </c>
      <c r="AY33" s="63"/>
      <c r="AZ33" s="63">
        <v>1</v>
      </c>
      <c r="BA33" s="63"/>
      <c r="BB33" s="63"/>
      <c r="BC33" s="63"/>
      <c r="BD33" s="63"/>
      <c r="BE33" s="63"/>
      <c r="BF33" s="63"/>
      <c r="BG33" s="63"/>
      <c r="BH33" s="63"/>
      <c r="BI33" s="63"/>
    </row>
    <row r="34" spans="1:61" s="58" customFormat="1" ht="15" customHeight="1" x14ac:dyDescent="0.2">
      <c r="A34" s="97"/>
      <c r="B34" s="67" t="s">
        <v>321</v>
      </c>
      <c r="C34" s="60" t="s">
        <v>682</v>
      </c>
      <c r="D34" s="69" t="s">
        <v>197</v>
      </c>
      <c r="E34" s="69" t="s">
        <v>198</v>
      </c>
      <c r="F34" s="67" t="s">
        <v>122</v>
      </c>
      <c r="G34" s="161" t="s">
        <v>486</v>
      </c>
      <c r="H34" s="67" t="s">
        <v>347</v>
      </c>
      <c r="I34" s="160" t="s">
        <v>496</v>
      </c>
      <c r="J34" s="62">
        <v>18</v>
      </c>
      <c r="K34" s="62"/>
      <c r="L34" s="62">
        <v>1</v>
      </c>
      <c r="M34" s="62"/>
      <c r="N34" s="62">
        <v>18</v>
      </c>
      <c r="O34" s="63"/>
      <c r="P34" s="63">
        <v>1</v>
      </c>
      <c r="Q34" s="63"/>
      <c r="R34" s="63">
        <v>1</v>
      </c>
      <c r="S34" s="63"/>
      <c r="T34" s="63"/>
      <c r="U34" s="63"/>
      <c r="V34" s="63"/>
      <c r="W34" s="63"/>
      <c r="X34" s="63"/>
      <c r="Y34" s="63"/>
      <c r="Z34" s="62">
        <v>18</v>
      </c>
      <c r="AA34" s="63"/>
      <c r="AB34" s="62">
        <v>1</v>
      </c>
      <c r="AC34" s="62"/>
      <c r="AD34" s="62">
        <v>1</v>
      </c>
      <c r="AE34" s="62"/>
      <c r="AF34" s="62">
        <v>1</v>
      </c>
      <c r="AG34" s="62"/>
      <c r="AH34" s="62"/>
      <c r="AI34" s="62"/>
      <c r="AJ34" s="62"/>
      <c r="AK34" s="62"/>
      <c r="AL34" s="62"/>
      <c r="AM34" s="62"/>
      <c r="AN34" s="62">
        <v>18</v>
      </c>
      <c r="AP34" s="63">
        <v>1</v>
      </c>
      <c r="AQ34" s="63"/>
      <c r="AR34" s="63">
        <v>1</v>
      </c>
      <c r="AT34" s="63">
        <v>1</v>
      </c>
      <c r="AV34" s="62">
        <v>18</v>
      </c>
      <c r="AX34" s="63">
        <v>1</v>
      </c>
      <c r="AY34" s="63"/>
      <c r="AZ34" s="63">
        <v>1</v>
      </c>
    </row>
    <row r="35" spans="1:61" s="58" customFormat="1" ht="15" customHeight="1" x14ac:dyDescent="0.2">
      <c r="A35" s="65"/>
      <c r="B35" s="65" t="s">
        <v>321</v>
      </c>
      <c r="C35" s="65"/>
      <c r="D35" s="65"/>
      <c r="E35" s="65" t="s">
        <v>339</v>
      </c>
      <c r="F35" s="65"/>
      <c r="G35" s="65"/>
      <c r="H35" s="65"/>
      <c r="I35" s="65"/>
      <c r="J35" s="66">
        <f t="shared" ref="J35:BI35" si="16">SUM(J32:J34)</f>
        <v>60</v>
      </c>
      <c r="K35" s="66">
        <f t="shared" si="16"/>
        <v>0</v>
      </c>
      <c r="L35" s="66">
        <f t="shared" si="16"/>
        <v>3</v>
      </c>
      <c r="M35" s="66">
        <f t="shared" si="16"/>
        <v>0</v>
      </c>
      <c r="N35" s="66">
        <f t="shared" si="16"/>
        <v>60</v>
      </c>
      <c r="O35" s="66">
        <f t="shared" si="16"/>
        <v>0</v>
      </c>
      <c r="P35" s="66">
        <f t="shared" si="16"/>
        <v>3</v>
      </c>
      <c r="Q35" s="66">
        <f t="shared" si="16"/>
        <v>0</v>
      </c>
      <c r="R35" s="66">
        <f t="shared" si="16"/>
        <v>3</v>
      </c>
      <c r="S35" s="66">
        <f t="shared" si="16"/>
        <v>0</v>
      </c>
      <c r="T35" s="66">
        <f t="shared" si="16"/>
        <v>0</v>
      </c>
      <c r="U35" s="66">
        <f t="shared" si="16"/>
        <v>0</v>
      </c>
      <c r="V35" s="66">
        <f t="shared" si="16"/>
        <v>0</v>
      </c>
      <c r="W35" s="66">
        <f t="shared" si="16"/>
        <v>0</v>
      </c>
      <c r="X35" s="66">
        <f t="shared" si="16"/>
        <v>0</v>
      </c>
      <c r="Y35" s="66">
        <f t="shared" si="16"/>
        <v>0</v>
      </c>
      <c r="Z35" s="66">
        <f t="shared" si="16"/>
        <v>60</v>
      </c>
      <c r="AA35" s="66">
        <f t="shared" si="16"/>
        <v>0</v>
      </c>
      <c r="AB35" s="66">
        <f t="shared" si="16"/>
        <v>4</v>
      </c>
      <c r="AC35" s="66">
        <f t="shared" si="16"/>
        <v>0</v>
      </c>
      <c r="AD35" s="66">
        <f t="shared" si="16"/>
        <v>4</v>
      </c>
      <c r="AE35" s="66">
        <f t="shared" si="16"/>
        <v>0</v>
      </c>
      <c r="AF35" s="66">
        <f t="shared" si="16"/>
        <v>4</v>
      </c>
      <c r="AG35" s="66">
        <f t="shared" si="16"/>
        <v>0</v>
      </c>
      <c r="AH35" s="66">
        <f t="shared" si="16"/>
        <v>0</v>
      </c>
      <c r="AI35" s="66">
        <f t="shared" si="16"/>
        <v>0</v>
      </c>
      <c r="AJ35" s="66">
        <f t="shared" si="16"/>
        <v>0</v>
      </c>
      <c r="AK35" s="66">
        <f t="shared" si="16"/>
        <v>0</v>
      </c>
      <c r="AL35" s="66">
        <f t="shared" si="16"/>
        <v>0</v>
      </c>
      <c r="AM35" s="66">
        <f t="shared" si="16"/>
        <v>0</v>
      </c>
      <c r="AN35" s="66">
        <f t="shared" si="16"/>
        <v>60</v>
      </c>
      <c r="AO35" s="66">
        <f t="shared" si="16"/>
        <v>0</v>
      </c>
      <c r="AP35" s="66">
        <f t="shared" si="16"/>
        <v>3</v>
      </c>
      <c r="AQ35" s="66">
        <f t="shared" si="16"/>
        <v>0</v>
      </c>
      <c r="AR35" s="66">
        <f t="shared" si="16"/>
        <v>3</v>
      </c>
      <c r="AS35" s="66">
        <f t="shared" si="16"/>
        <v>0</v>
      </c>
      <c r="AT35" s="66">
        <f t="shared" si="16"/>
        <v>3</v>
      </c>
      <c r="AU35" s="66">
        <f t="shared" si="16"/>
        <v>0</v>
      </c>
      <c r="AV35" s="66">
        <f t="shared" ref="AV35:BA35" si="17">SUM(AV32:AV34)</f>
        <v>60</v>
      </c>
      <c r="AW35" s="66">
        <f t="shared" si="17"/>
        <v>0</v>
      </c>
      <c r="AX35" s="66">
        <f t="shared" si="17"/>
        <v>3</v>
      </c>
      <c r="AY35" s="66">
        <f t="shared" si="17"/>
        <v>0</v>
      </c>
      <c r="AZ35" s="66">
        <f t="shared" si="17"/>
        <v>3</v>
      </c>
      <c r="BA35" s="66">
        <f t="shared" si="17"/>
        <v>0</v>
      </c>
      <c r="BB35" s="66">
        <f t="shared" si="16"/>
        <v>0</v>
      </c>
      <c r="BC35" s="66">
        <f t="shared" si="16"/>
        <v>0</v>
      </c>
      <c r="BD35" s="66">
        <f>SUM(BD32:BD34)</f>
        <v>0</v>
      </c>
      <c r="BE35" s="66">
        <f>SUM(BE32:BE34)</f>
        <v>0</v>
      </c>
      <c r="BF35" s="66">
        <f t="shared" si="16"/>
        <v>0</v>
      </c>
      <c r="BG35" s="66">
        <f t="shared" si="16"/>
        <v>0</v>
      </c>
      <c r="BH35" s="66">
        <f t="shared" si="16"/>
        <v>0</v>
      </c>
      <c r="BI35" s="66">
        <f t="shared" si="16"/>
        <v>0</v>
      </c>
    </row>
    <row r="36" spans="1:61" s="58" customFormat="1" ht="15" customHeight="1" x14ac:dyDescent="0.2">
      <c r="A36" s="97"/>
      <c r="B36" s="67"/>
      <c r="C36" s="68"/>
      <c r="D36" s="69"/>
      <c r="E36" s="69"/>
      <c r="F36" s="67"/>
      <c r="G36" s="67"/>
      <c r="H36" s="67"/>
      <c r="I36" s="67"/>
      <c r="J36" s="62"/>
      <c r="K36" s="62"/>
      <c r="L36" s="62"/>
      <c r="M36" s="62"/>
      <c r="N36" s="62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2"/>
      <c r="AA36" s="63"/>
      <c r="AB36" s="63"/>
      <c r="AC36" s="63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V36" s="62"/>
    </row>
    <row r="37" spans="1:61" s="58" customFormat="1" ht="15" customHeight="1" x14ac:dyDescent="0.2">
      <c r="A37" s="71"/>
      <c r="B37" s="67" t="s">
        <v>618</v>
      </c>
      <c r="C37" s="60" t="s">
        <v>682</v>
      </c>
      <c r="D37" s="69" t="s">
        <v>34</v>
      </c>
      <c r="E37" s="69" t="s">
        <v>35</v>
      </c>
      <c r="F37" s="67" t="s">
        <v>122</v>
      </c>
      <c r="G37" s="161" t="s">
        <v>501</v>
      </c>
      <c r="H37" s="67" t="s">
        <v>347</v>
      </c>
      <c r="I37" s="160" t="s">
        <v>500</v>
      </c>
      <c r="J37" s="63">
        <v>18</v>
      </c>
      <c r="K37" s="63"/>
      <c r="L37" s="63">
        <v>1</v>
      </c>
      <c r="M37" s="62"/>
      <c r="N37" s="63">
        <v>18</v>
      </c>
      <c r="O37" s="63"/>
      <c r="P37" s="63">
        <v>1</v>
      </c>
      <c r="Q37" s="63"/>
      <c r="R37" s="63">
        <v>1</v>
      </c>
      <c r="S37" s="63"/>
      <c r="T37" s="63"/>
      <c r="U37" s="63"/>
      <c r="V37" s="63"/>
      <c r="W37" s="63"/>
      <c r="X37" s="63"/>
      <c r="Y37" s="63"/>
      <c r="Z37" s="63">
        <v>18</v>
      </c>
      <c r="AA37" s="63"/>
      <c r="AB37" s="62">
        <v>1</v>
      </c>
      <c r="AC37" s="62"/>
      <c r="AD37" s="62">
        <v>1</v>
      </c>
      <c r="AE37" s="62"/>
      <c r="AF37" s="62">
        <v>1</v>
      </c>
      <c r="AG37" s="62"/>
      <c r="AH37" s="62"/>
      <c r="AI37" s="62"/>
      <c r="AJ37" s="62"/>
      <c r="AK37" s="62"/>
      <c r="AL37" s="62"/>
      <c r="AM37" s="62"/>
      <c r="AN37" s="63">
        <v>18</v>
      </c>
      <c r="AO37" s="63"/>
      <c r="AP37" s="63">
        <v>1</v>
      </c>
      <c r="AQ37" s="63"/>
      <c r="AR37" s="63">
        <v>1</v>
      </c>
      <c r="AS37" s="63"/>
      <c r="AT37" s="63">
        <v>1</v>
      </c>
      <c r="AU37" s="63"/>
      <c r="AV37" s="63">
        <v>18</v>
      </c>
      <c r="AW37" s="63"/>
      <c r="AX37" s="63">
        <v>1</v>
      </c>
      <c r="AY37" s="63"/>
      <c r="AZ37" s="63">
        <v>1</v>
      </c>
      <c r="BA37" s="63"/>
      <c r="BB37" s="63"/>
      <c r="BC37" s="63"/>
      <c r="BD37" s="63"/>
      <c r="BE37" s="63"/>
      <c r="BF37" s="63"/>
      <c r="BG37" s="63"/>
      <c r="BH37" s="63"/>
      <c r="BI37" s="63"/>
    </row>
    <row r="38" spans="1:61" s="58" customFormat="1" ht="15" customHeight="1" x14ac:dyDescent="0.2">
      <c r="A38" s="71"/>
      <c r="B38" s="67" t="s">
        <v>618</v>
      </c>
      <c r="C38" s="60" t="s">
        <v>682</v>
      </c>
      <c r="D38" s="69" t="s">
        <v>33</v>
      </c>
      <c r="E38" s="69" t="s">
        <v>37</v>
      </c>
      <c r="F38" s="67" t="s">
        <v>122</v>
      </c>
      <c r="G38" s="67" t="s">
        <v>144</v>
      </c>
      <c r="H38" s="67" t="s">
        <v>347</v>
      </c>
      <c r="I38" s="160" t="s">
        <v>497</v>
      </c>
      <c r="J38" s="63">
        <v>0</v>
      </c>
      <c r="K38" s="63"/>
      <c r="L38" s="63">
        <v>0</v>
      </c>
      <c r="M38" s="62"/>
      <c r="N38" s="63">
        <v>0</v>
      </c>
      <c r="O38" s="63"/>
      <c r="P38" s="63">
        <v>0</v>
      </c>
      <c r="Q38" s="63"/>
      <c r="R38" s="63">
        <v>0</v>
      </c>
      <c r="S38" s="63"/>
      <c r="T38" s="63">
        <v>18</v>
      </c>
      <c r="U38" s="63"/>
      <c r="V38" s="63">
        <v>1</v>
      </c>
      <c r="W38" s="63"/>
      <c r="X38" s="63">
        <v>1</v>
      </c>
      <c r="Y38" s="63"/>
      <c r="Z38" s="63">
        <v>0</v>
      </c>
      <c r="AA38" s="63"/>
      <c r="AB38" s="62">
        <v>0</v>
      </c>
      <c r="AC38" s="62"/>
      <c r="AD38" s="62">
        <v>0</v>
      </c>
      <c r="AE38" s="62"/>
      <c r="AF38" s="62">
        <v>0</v>
      </c>
      <c r="AG38" s="62"/>
      <c r="AH38" s="62">
        <v>18</v>
      </c>
      <c r="AI38" s="62"/>
      <c r="AJ38" s="62">
        <v>1</v>
      </c>
      <c r="AK38" s="62"/>
      <c r="AL38" s="62">
        <v>1</v>
      </c>
      <c r="AM38" s="62"/>
      <c r="AN38" s="63">
        <v>0</v>
      </c>
      <c r="AO38" s="63"/>
      <c r="AP38" s="63">
        <v>0</v>
      </c>
      <c r="AQ38" s="63"/>
      <c r="AR38" s="63">
        <v>0</v>
      </c>
      <c r="AS38" s="63"/>
      <c r="AT38" s="63"/>
      <c r="AU38" s="63"/>
      <c r="AV38" s="63">
        <v>0</v>
      </c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</row>
    <row r="39" spans="1:61" s="58" customFormat="1" ht="15" customHeight="1" x14ac:dyDescent="0.2">
      <c r="A39" s="71"/>
      <c r="B39" s="67" t="s">
        <v>618</v>
      </c>
      <c r="C39" s="60" t="s">
        <v>682</v>
      </c>
      <c r="D39" s="69" t="s">
        <v>36</v>
      </c>
      <c r="E39" s="69" t="s">
        <v>38</v>
      </c>
      <c r="F39" s="67" t="s">
        <v>122</v>
      </c>
      <c r="G39" s="67" t="s">
        <v>230</v>
      </c>
      <c r="H39" s="67" t="s">
        <v>347</v>
      </c>
      <c r="I39" s="160" t="s">
        <v>499</v>
      </c>
      <c r="J39" s="62">
        <v>24</v>
      </c>
      <c r="K39" s="62"/>
      <c r="L39" s="62">
        <v>1</v>
      </c>
      <c r="M39" s="62"/>
      <c r="N39" s="62">
        <v>24</v>
      </c>
      <c r="O39" s="63"/>
      <c r="P39" s="63">
        <v>1</v>
      </c>
      <c r="Q39" s="63"/>
      <c r="R39" s="63">
        <v>1</v>
      </c>
      <c r="S39" s="63"/>
      <c r="T39" s="63"/>
      <c r="U39" s="63"/>
      <c r="V39" s="63"/>
      <c r="W39" s="63"/>
      <c r="X39" s="63"/>
      <c r="Y39" s="63"/>
      <c r="Z39" s="62">
        <v>24</v>
      </c>
      <c r="AA39" s="63"/>
      <c r="AB39" s="62">
        <v>2</v>
      </c>
      <c r="AC39" s="62"/>
      <c r="AD39" s="62">
        <v>2</v>
      </c>
      <c r="AE39" s="62"/>
      <c r="AF39" s="62">
        <v>2</v>
      </c>
      <c r="AG39" s="62"/>
      <c r="AH39" s="62"/>
      <c r="AI39" s="62"/>
      <c r="AJ39" s="62"/>
      <c r="AK39" s="62"/>
      <c r="AL39" s="62"/>
      <c r="AM39" s="62"/>
      <c r="AN39" s="62">
        <v>24</v>
      </c>
      <c r="AO39" s="63"/>
      <c r="AP39" s="63">
        <v>1</v>
      </c>
      <c r="AQ39" s="63"/>
      <c r="AR39" s="63">
        <v>1</v>
      </c>
      <c r="AS39" s="63"/>
      <c r="AT39" s="63">
        <v>1</v>
      </c>
      <c r="AU39" s="63"/>
      <c r="AV39" s="62">
        <v>24</v>
      </c>
      <c r="AW39" s="63"/>
      <c r="AX39" s="63">
        <v>1</v>
      </c>
      <c r="AY39" s="63"/>
      <c r="AZ39" s="63">
        <v>1</v>
      </c>
      <c r="BA39" s="63"/>
      <c r="BB39" s="63"/>
      <c r="BC39" s="63"/>
      <c r="BD39" s="63"/>
      <c r="BE39" s="63"/>
      <c r="BF39" s="63"/>
      <c r="BG39" s="63"/>
      <c r="BH39" s="63"/>
      <c r="BI39" s="63"/>
    </row>
    <row r="40" spans="1:61" s="58" customFormat="1" ht="15" customHeight="1" x14ac:dyDescent="0.2">
      <c r="A40" s="65"/>
      <c r="B40" s="65" t="s">
        <v>618</v>
      </c>
      <c r="C40" s="65"/>
      <c r="D40" s="65"/>
      <c r="E40" s="65" t="s">
        <v>339</v>
      </c>
      <c r="F40" s="65"/>
      <c r="G40" s="65"/>
      <c r="H40" s="65"/>
      <c r="I40" s="65"/>
      <c r="J40" s="66">
        <f t="shared" ref="J40:BI40" si="18">SUM(J37:J39)</f>
        <v>42</v>
      </c>
      <c r="K40" s="66">
        <f t="shared" si="18"/>
        <v>0</v>
      </c>
      <c r="L40" s="66">
        <f t="shared" si="18"/>
        <v>2</v>
      </c>
      <c r="M40" s="66">
        <f t="shared" si="18"/>
        <v>0</v>
      </c>
      <c r="N40" s="66">
        <f t="shared" si="18"/>
        <v>42</v>
      </c>
      <c r="O40" s="66">
        <f t="shared" si="18"/>
        <v>0</v>
      </c>
      <c r="P40" s="66">
        <f t="shared" si="18"/>
        <v>2</v>
      </c>
      <c r="Q40" s="66">
        <f t="shared" si="18"/>
        <v>0</v>
      </c>
      <c r="R40" s="66">
        <f t="shared" si="18"/>
        <v>2</v>
      </c>
      <c r="S40" s="66">
        <f t="shared" si="18"/>
        <v>0</v>
      </c>
      <c r="T40" s="66">
        <f t="shared" si="18"/>
        <v>18</v>
      </c>
      <c r="U40" s="66">
        <f t="shared" si="18"/>
        <v>0</v>
      </c>
      <c r="V40" s="66">
        <f t="shared" si="18"/>
        <v>1</v>
      </c>
      <c r="W40" s="66">
        <f t="shared" si="18"/>
        <v>0</v>
      </c>
      <c r="X40" s="66">
        <f t="shared" si="18"/>
        <v>1</v>
      </c>
      <c r="Y40" s="66">
        <f t="shared" si="18"/>
        <v>0</v>
      </c>
      <c r="Z40" s="66">
        <f t="shared" si="18"/>
        <v>42</v>
      </c>
      <c r="AA40" s="66">
        <f t="shared" si="18"/>
        <v>0</v>
      </c>
      <c r="AB40" s="66">
        <f t="shared" si="18"/>
        <v>3</v>
      </c>
      <c r="AC40" s="66">
        <f t="shared" si="18"/>
        <v>0</v>
      </c>
      <c r="AD40" s="66">
        <f t="shared" si="18"/>
        <v>3</v>
      </c>
      <c r="AE40" s="66">
        <f t="shared" si="18"/>
        <v>0</v>
      </c>
      <c r="AF40" s="66">
        <f t="shared" si="18"/>
        <v>3</v>
      </c>
      <c r="AG40" s="66">
        <f t="shared" si="18"/>
        <v>0</v>
      </c>
      <c r="AH40" s="66">
        <f t="shared" si="18"/>
        <v>18</v>
      </c>
      <c r="AI40" s="66">
        <f t="shared" si="18"/>
        <v>0</v>
      </c>
      <c r="AJ40" s="66">
        <f t="shared" si="18"/>
        <v>1</v>
      </c>
      <c r="AK40" s="66">
        <f t="shared" si="18"/>
        <v>0</v>
      </c>
      <c r="AL40" s="66">
        <f t="shared" si="18"/>
        <v>1</v>
      </c>
      <c r="AM40" s="66">
        <f t="shared" si="18"/>
        <v>0</v>
      </c>
      <c r="AN40" s="66">
        <f t="shared" si="18"/>
        <v>42</v>
      </c>
      <c r="AO40" s="66">
        <f t="shared" si="18"/>
        <v>0</v>
      </c>
      <c r="AP40" s="66">
        <f t="shared" si="18"/>
        <v>2</v>
      </c>
      <c r="AQ40" s="66">
        <f t="shared" si="18"/>
        <v>0</v>
      </c>
      <c r="AR40" s="66">
        <f t="shared" si="18"/>
        <v>2</v>
      </c>
      <c r="AS40" s="66">
        <f t="shared" si="18"/>
        <v>0</v>
      </c>
      <c r="AT40" s="66">
        <f t="shared" si="18"/>
        <v>2</v>
      </c>
      <c r="AU40" s="66">
        <f t="shared" si="18"/>
        <v>0</v>
      </c>
      <c r="AV40" s="66">
        <f t="shared" ref="AV40:BA40" si="19">SUM(AV37:AV39)</f>
        <v>42</v>
      </c>
      <c r="AW40" s="66">
        <f t="shared" si="19"/>
        <v>0</v>
      </c>
      <c r="AX40" s="66"/>
      <c r="AY40" s="66"/>
      <c r="AZ40" s="66"/>
      <c r="BA40" s="66">
        <f t="shared" si="19"/>
        <v>0</v>
      </c>
      <c r="BB40" s="66">
        <f t="shared" si="18"/>
        <v>0</v>
      </c>
      <c r="BC40" s="66">
        <f t="shared" si="18"/>
        <v>0</v>
      </c>
      <c r="BD40" s="66">
        <f>SUM(BD37:BD39)</f>
        <v>0</v>
      </c>
      <c r="BE40" s="66">
        <f>SUM(BE37:BE39)</f>
        <v>0</v>
      </c>
      <c r="BF40" s="66">
        <f t="shared" si="18"/>
        <v>0</v>
      </c>
      <c r="BG40" s="66">
        <f t="shared" si="18"/>
        <v>0</v>
      </c>
      <c r="BH40" s="66">
        <f t="shared" si="18"/>
        <v>0</v>
      </c>
      <c r="BI40" s="66">
        <f t="shared" si="18"/>
        <v>0</v>
      </c>
    </row>
    <row r="41" spans="1:61" s="58" customFormat="1" ht="15" customHeight="1" x14ac:dyDescent="0.2">
      <c r="A41" s="71"/>
      <c r="B41" s="67"/>
      <c r="C41" s="68"/>
      <c r="D41" s="69"/>
      <c r="E41" s="69"/>
      <c r="F41" s="67"/>
      <c r="G41" s="67"/>
      <c r="H41" s="67"/>
      <c r="I41" s="67"/>
      <c r="J41" s="62"/>
      <c r="K41" s="62"/>
      <c r="L41" s="62"/>
      <c r="M41" s="62"/>
      <c r="N41" s="62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2"/>
      <c r="AA41" s="63"/>
      <c r="AB41" s="63"/>
      <c r="AC41" s="63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3"/>
      <c r="AP41" s="63"/>
      <c r="AQ41" s="63"/>
      <c r="AR41" s="63"/>
      <c r="AS41" s="63"/>
      <c r="AT41" s="63"/>
      <c r="AU41" s="63"/>
      <c r="AV41" s="62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</row>
    <row r="42" spans="1:61" s="58" customFormat="1" ht="15" customHeight="1" x14ac:dyDescent="0.2">
      <c r="A42" s="71"/>
      <c r="B42" s="67" t="s">
        <v>350</v>
      </c>
      <c r="C42" s="60" t="s">
        <v>682</v>
      </c>
      <c r="D42" s="69" t="s">
        <v>352</v>
      </c>
      <c r="E42" s="69" t="s">
        <v>351</v>
      </c>
      <c r="F42" s="119" t="s">
        <v>341</v>
      </c>
      <c r="G42" s="161" t="s">
        <v>501</v>
      </c>
      <c r="H42" s="119" t="s">
        <v>341</v>
      </c>
      <c r="I42" s="160" t="s">
        <v>500</v>
      </c>
      <c r="J42" s="62">
        <v>14</v>
      </c>
      <c r="K42" s="62"/>
      <c r="L42" s="62">
        <v>1</v>
      </c>
      <c r="M42" s="62"/>
      <c r="N42" s="62">
        <v>14</v>
      </c>
      <c r="O42" s="63"/>
      <c r="P42" s="63">
        <v>1</v>
      </c>
      <c r="Q42" s="63"/>
      <c r="R42" s="63">
        <v>1</v>
      </c>
      <c r="S42" s="63"/>
      <c r="T42" s="63"/>
      <c r="U42" s="63"/>
      <c r="V42" s="63"/>
      <c r="W42" s="63"/>
      <c r="X42" s="63"/>
      <c r="Y42" s="63"/>
      <c r="Z42" s="62">
        <v>14</v>
      </c>
      <c r="AA42" s="63"/>
      <c r="AB42" s="62">
        <v>1</v>
      </c>
      <c r="AC42" s="62"/>
      <c r="AD42" s="62">
        <v>1</v>
      </c>
      <c r="AE42" s="62"/>
      <c r="AF42" s="62">
        <v>1</v>
      </c>
      <c r="AG42" s="62"/>
      <c r="AH42" s="62"/>
      <c r="AI42" s="62"/>
      <c r="AJ42" s="62"/>
      <c r="AK42" s="62"/>
      <c r="AL42" s="62"/>
      <c r="AM42" s="62"/>
      <c r="AN42" s="62">
        <v>14</v>
      </c>
      <c r="AO42" s="63"/>
      <c r="AP42" s="63">
        <v>1</v>
      </c>
      <c r="AQ42" s="63"/>
      <c r="AR42" s="63">
        <v>1</v>
      </c>
      <c r="AS42" s="63"/>
      <c r="AT42" s="63">
        <v>1</v>
      </c>
      <c r="AU42" s="63"/>
      <c r="AV42" s="62">
        <v>0</v>
      </c>
      <c r="AW42" s="63"/>
      <c r="AX42" s="63">
        <v>0</v>
      </c>
      <c r="AY42" s="63"/>
      <c r="AZ42" s="63">
        <v>0</v>
      </c>
      <c r="BA42" s="63"/>
      <c r="BB42" s="63">
        <v>14</v>
      </c>
      <c r="BC42" s="63"/>
      <c r="BD42" s="63">
        <v>14</v>
      </c>
      <c r="BE42" s="63"/>
      <c r="BF42" s="63"/>
      <c r="BG42" s="63"/>
      <c r="BH42" s="63">
        <v>14</v>
      </c>
      <c r="BI42" s="63"/>
    </row>
    <row r="43" spans="1:61" s="58" customFormat="1" ht="15" customHeight="1" x14ac:dyDescent="0.2">
      <c r="A43" s="65"/>
      <c r="B43" s="65" t="s">
        <v>350</v>
      </c>
      <c r="C43" s="65"/>
      <c r="D43" s="65"/>
      <c r="E43" s="65" t="s">
        <v>339</v>
      </c>
      <c r="F43" s="65"/>
      <c r="G43" s="65"/>
      <c r="H43" s="65"/>
      <c r="I43" s="65"/>
      <c r="J43" s="66">
        <f>SUM(J42)</f>
        <v>14</v>
      </c>
      <c r="K43" s="66">
        <f t="shared" ref="K43:BI43" si="20">SUM(K41:K42)</f>
        <v>0</v>
      </c>
      <c r="L43" s="66">
        <f t="shared" si="20"/>
        <v>1</v>
      </c>
      <c r="M43" s="66">
        <f t="shared" si="20"/>
        <v>0</v>
      </c>
      <c r="N43" s="66">
        <f>SUM(N41:N42)</f>
        <v>14</v>
      </c>
      <c r="O43" s="66">
        <f t="shared" si="20"/>
        <v>0</v>
      </c>
      <c r="P43" s="66">
        <f t="shared" si="20"/>
        <v>1</v>
      </c>
      <c r="Q43" s="66">
        <f t="shared" si="20"/>
        <v>0</v>
      </c>
      <c r="R43" s="66">
        <f t="shared" si="20"/>
        <v>1</v>
      </c>
      <c r="S43" s="66">
        <f t="shared" si="20"/>
        <v>0</v>
      </c>
      <c r="T43" s="66">
        <f t="shared" si="20"/>
        <v>0</v>
      </c>
      <c r="U43" s="66">
        <f t="shared" si="20"/>
        <v>0</v>
      </c>
      <c r="V43" s="66">
        <f t="shared" si="20"/>
        <v>0</v>
      </c>
      <c r="W43" s="66">
        <f t="shared" si="20"/>
        <v>0</v>
      </c>
      <c r="X43" s="66">
        <f t="shared" si="20"/>
        <v>0</v>
      </c>
      <c r="Y43" s="66">
        <f t="shared" si="20"/>
        <v>0</v>
      </c>
      <c r="Z43" s="66">
        <f>SUM(Z41:Z42)</f>
        <v>14</v>
      </c>
      <c r="AA43" s="66">
        <f t="shared" si="20"/>
        <v>0</v>
      </c>
      <c r="AB43" s="66">
        <f t="shared" si="20"/>
        <v>1</v>
      </c>
      <c r="AC43" s="66">
        <f t="shared" si="20"/>
        <v>0</v>
      </c>
      <c r="AD43" s="66">
        <f t="shared" si="20"/>
        <v>1</v>
      </c>
      <c r="AE43" s="66">
        <f t="shared" si="20"/>
        <v>0</v>
      </c>
      <c r="AF43" s="66">
        <f t="shared" si="20"/>
        <v>1</v>
      </c>
      <c r="AG43" s="66">
        <f t="shared" si="20"/>
        <v>0</v>
      </c>
      <c r="AH43" s="66">
        <f t="shared" si="20"/>
        <v>0</v>
      </c>
      <c r="AI43" s="66">
        <f t="shared" si="20"/>
        <v>0</v>
      </c>
      <c r="AJ43" s="66">
        <f t="shared" si="20"/>
        <v>0</v>
      </c>
      <c r="AK43" s="66">
        <f t="shared" si="20"/>
        <v>0</v>
      </c>
      <c r="AL43" s="66">
        <f t="shared" si="20"/>
        <v>0</v>
      </c>
      <c r="AM43" s="66">
        <f t="shared" si="20"/>
        <v>0</v>
      </c>
      <c r="AN43" s="66">
        <f>SUM(AN41:AN42)</f>
        <v>14</v>
      </c>
      <c r="AO43" s="66">
        <f t="shared" si="20"/>
        <v>0</v>
      </c>
      <c r="AP43" s="66">
        <f t="shared" si="20"/>
        <v>1</v>
      </c>
      <c r="AQ43" s="66">
        <f t="shared" si="20"/>
        <v>0</v>
      </c>
      <c r="AR43" s="66">
        <f t="shared" si="20"/>
        <v>1</v>
      </c>
      <c r="AS43" s="66">
        <f t="shared" si="20"/>
        <v>0</v>
      </c>
      <c r="AT43" s="66">
        <f t="shared" si="20"/>
        <v>1</v>
      </c>
      <c r="AU43" s="66">
        <f t="shared" si="20"/>
        <v>0</v>
      </c>
      <c r="AV43" s="66">
        <f t="shared" ref="AV43:BA43" si="21">SUM(AV41:AV42)</f>
        <v>0</v>
      </c>
      <c r="AW43" s="66">
        <f t="shared" si="21"/>
        <v>0</v>
      </c>
      <c r="AX43" s="66">
        <f t="shared" si="21"/>
        <v>0</v>
      </c>
      <c r="AY43" s="66">
        <f t="shared" si="21"/>
        <v>0</v>
      </c>
      <c r="AZ43" s="66">
        <f t="shared" si="21"/>
        <v>0</v>
      </c>
      <c r="BA43" s="66">
        <f t="shared" si="21"/>
        <v>0</v>
      </c>
      <c r="BB43" s="66">
        <f t="shared" si="20"/>
        <v>14</v>
      </c>
      <c r="BC43" s="66">
        <f t="shared" si="20"/>
        <v>0</v>
      </c>
      <c r="BD43" s="66">
        <f>SUM(BD41:BD42)</f>
        <v>14</v>
      </c>
      <c r="BE43" s="66">
        <f>SUM(BE41:BE42)</f>
        <v>0</v>
      </c>
      <c r="BF43" s="66">
        <f t="shared" si="20"/>
        <v>0</v>
      </c>
      <c r="BG43" s="66">
        <f t="shared" si="20"/>
        <v>0</v>
      </c>
      <c r="BH43" s="66">
        <f t="shared" si="20"/>
        <v>14</v>
      </c>
      <c r="BI43" s="66">
        <f t="shared" si="20"/>
        <v>0</v>
      </c>
    </row>
    <row r="44" spans="1:61" s="58" customFormat="1" ht="15" customHeight="1" x14ac:dyDescent="0.2">
      <c r="A44" s="71"/>
      <c r="B44" s="67"/>
      <c r="C44" s="68"/>
      <c r="D44" s="69"/>
      <c r="E44" s="69"/>
      <c r="F44" s="67"/>
      <c r="G44" s="67"/>
      <c r="H44" s="67"/>
      <c r="I44" s="67"/>
      <c r="J44" s="62"/>
      <c r="K44" s="62"/>
      <c r="L44" s="62"/>
      <c r="M44" s="62"/>
      <c r="N44" s="62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2"/>
      <c r="AA44" s="63"/>
      <c r="AB44" s="63"/>
      <c r="AC44" s="63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3"/>
      <c r="AP44" s="63"/>
      <c r="AQ44" s="63"/>
      <c r="AR44" s="63"/>
      <c r="AS44" s="63"/>
      <c r="AT44" s="63"/>
      <c r="AU44" s="63"/>
      <c r="AV44" s="62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</row>
    <row r="45" spans="1:61" s="58" customFormat="1" ht="15" customHeight="1" x14ac:dyDescent="0.2">
      <c r="A45" s="71"/>
      <c r="B45" s="64" t="s">
        <v>309</v>
      </c>
      <c r="C45" s="60" t="s">
        <v>682</v>
      </c>
      <c r="D45" s="69" t="s">
        <v>349</v>
      </c>
      <c r="E45" s="69" t="s">
        <v>348</v>
      </c>
      <c r="F45" s="67" t="s">
        <v>345</v>
      </c>
      <c r="G45" s="161" t="s">
        <v>501</v>
      </c>
      <c r="H45" s="67" t="s">
        <v>345</v>
      </c>
      <c r="I45" s="160" t="s">
        <v>500</v>
      </c>
      <c r="J45" s="62">
        <v>14</v>
      </c>
      <c r="K45" s="62"/>
      <c r="L45" s="62">
        <v>1</v>
      </c>
      <c r="M45" s="62"/>
      <c r="N45" s="62">
        <v>14</v>
      </c>
      <c r="O45" s="63"/>
      <c r="P45" s="63">
        <v>1</v>
      </c>
      <c r="Q45" s="63"/>
      <c r="R45" s="63">
        <v>1</v>
      </c>
      <c r="S45" s="63"/>
      <c r="T45" s="63"/>
      <c r="U45" s="63"/>
      <c r="V45" s="63"/>
      <c r="W45" s="63"/>
      <c r="X45" s="63"/>
      <c r="Y45" s="63"/>
      <c r="Z45" s="62">
        <v>14</v>
      </c>
      <c r="AA45" s="63"/>
      <c r="AB45" s="62">
        <v>1</v>
      </c>
      <c r="AC45" s="62"/>
      <c r="AD45" s="62">
        <v>1</v>
      </c>
      <c r="AE45" s="62"/>
      <c r="AF45" s="62">
        <v>1</v>
      </c>
      <c r="AG45" s="62"/>
      <c r="AH45" s="62"/>
      <c r="AI45" s="62"/>
      <c r="AJ45" s="62"/>
      <c r="AK45" s="62"/>
      <c r="AL45" s="62"/>
      <c r="AM45" s="62"/>
      <c r="AN45" s="62">
        <v>14</v>
      </c>
      <c r="AO45" s="63"/>
      <c r="AP45" s="63">
        <v>1</v>
      </c>
      <c r="AQ45" s="63"/>
      <c r="AR45" s="63">
        <v>1</v>
      </c>
      <c r="AS45" s="63"/>
      <c r="AT45" s="63">
        <v>1</v>
      </c>
      <c r="AU45" s="63"/>
      <c r="AV45" s="62">
        <v>0</v>
      </c>
      <c r="AW45" s="63"/>
      <c r="AX45" s="63">
        <v>0</v>
      </c>
      <c r="AY45" s="63"/>
      <c r="AZ45" s="63">
        <v>0</v>
      </c>
      <c r="BA45" s="63"/>
      <c r="BB45" s="63">
        <v>14</v>
      </c>
      <c r="BC45" s="63"/>
      <c r="BD45" s="63">
        <v>14</v>
      </c>
      <c r="BE45" s="63"/>
      <c r="BF45" s="63"/>
      <c r="BG45" s="63"/>
      <c r="BH45" s="63">
        <v>14</v>
      </c>
      <c r="BI45" s="63"/>
    </row>
    <row r="46" spans="1:61" s="58" customFormat="1" ht="15" customHeight="1" x14ac:dyDescent="0.2">
      <c r="A46" s="97"/>
      <c r="B46" s="64" t="s">
        <v>309</v>
      </c>
      <c r="C46" s="60" t="s">
        <v>682</v>
      </c>
      <c r="D46" s="69" t="s">
        <v>233</v>
      </c>
      <c r="E46" s="69" t="s">
        <v>146</v>
      </c>
      <c r="F46" s="103" t="s">
        <v>122</v>
      </c>
      <c r="G46" s="67" t="s">
        <v>144</v>
      </c>
      <c r="H46" s="67" t="s">
        <v>347</v>
      </c>
      <c r="I46" s="160" t="s">
        <v>497</v>
      </c>
      <c r="J46" s="63">
        <v>0</v>
      </c>
      <c r="K46" s="63"/>
      <c r="L46" s="63">
        <v>0</v>
      </c>
      <c r="M46" s="62"/>
      <c r="N46" s="63">
        <v>0</v>
      </c>
      <c r="O46" s="63"/>
      <c r="P46" s="63">
        <v>0</v>
      </c>
      <c r="Q46" s="63"/>
      <c r="R46" s="63">
        <v>0</v>
      </c>
      <c r="S46" s="63"/>
      <c r="T46" s="63">
        <v>14</v>
      </c>
      <c r="U46" s="63"/>
      <c r="V46" s="63">
        <v>1</v>
      </c>
      <c r="W46" s="63"/>
      <c r="X46" s="63">
        <v>1</v>
      </c>
      <c r="Y46" s="63"/>
      <c r="Z46" s="63">
        <v>0</v>
      </c>
      <c r="AA46" s="63"/>
      <c r="AB46" s="62">
        <v>0</v>
      </c>
      <c r="AC46" s="62"/>
      <c r="AD46" s="62">
        <v>0</v>
      </c>
      <c r="AE46" s="62"/>
      <c r="AF46" s="62">
        <v>0</v>
      </c>
      <c r="AG46" s="62"/>
      <c r="AH46" s="62">
        <v>14</v>
      </c>
      <c r="AI46" s="62"/>
      <c r="AJ46" s="62">
        <v>1</v>
      </c>
      <c r="AK46" s="62"/>
      <c r="AL46" s="62">
        <v>1</v>
      </c>
      <c r="AM46" s="62"/>
      <c r="AN46" s="63">
        <v>0</v>
      </c>
      <c r="AO46" s="63"/>
      <c r="AP46" s="63">
        <v>0</v>
      </c>
      <c r="AQ46" s="63"/>
      <c r="AR46" s="63">
        <v>0</v>
      </c>
      <c r="AS46" s="63"/>
      <c r="AT46" s="63"/>
      <c r="AU46" s="63"/>
      <c r="AV46" s="63">
        <v>0</v>
      </c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</row>
    <row r="47" spans="1:61" s="58" customFormat="1" ht="15" customHeight="1" x14ac:dyDescent="0.2">
      <c r="A47" s="97"/>
      <c r="B47" s="60" t="s">
        <v>309</v>
      </c>
      <c r="C47" s="60" t="s">
        <v>682</v>
      </c>
      <c r="D47" s="69" t="s">
        <v>232</v>
      </c>
      <c r="E47" s="69" t="s">
        <v>29</v>
      </c>
      <c r="F47" s="60" t="s">
        <v>120</v>
      </c>
      <c r="G47" s="67" t="s">
        <v>230</v>
      </c>
      <c r="H47" s="67" t="s">
        <v>347</v>
      </c>
      <c r="I47" s="160" t="s">
        <v>499</v>
      </c>
      <c r="J47" s="63">
        <v>24</v>
      </c>
      <c r="K47" s="63"/>
      <c r="L47" s="63">
        <v>1</v>
      </c>
      <c r="M47" s="62"/>
      <c r="N47" s="63">
        <v>24</v>
      </c>
      <c r="O47" s="63"/>
      <c r="P47" s="63">
        <v>1</v>
      </c>
      <c r="Q47" s="63"/>
      <c r="R47" s="63">
        <v>1</v>
      </c>
      <c r="S47" s="63"/>
      <c r="T47" s="63"/>
      <c r="U47" s="63"/>
      <c r="V47" s="63"/>
      <c r="W47" s="63"/>
      <c r="X47" s="63"/>
      <c r="Y47" s="63"/>
      <c r="Z47" s="63">
        <v>24</v>
      </c>
      <c r="AA47" s="63"/>
      <c r="AB47" s="62">
        <v>2</v>
      </c>
      <c r="AC47" s="62"/>
      <c r="AD47" s="62">
        <v>2</v>
      </c>
      <c r="AE47" s="62"/>
      <c r="AF47" s="62">
        <v>2</v>
      </c>
      <c r="AG47" s="62"/>
      <c r="AH47" s="62"/>
      <c r="AI47" s="62"/>
      <c r="AJ47" s="62"/>
      <c r="AK47" s="62"/>
      <c r="AL47" s="62"/>
      <c r="AM47" s="62"/>
      <c r="AN47" s="63">
        <v>24</v>
      </c>
      <c r="AO47" s="63"/>
      <c r="AP47" s="63">
        <v>1</v>
      </c>
      <c r="AQ47" s="63"/>
      <c r="AR47" s="63">
        <v>1</v>
      </c>
      <c r="AS47" s="63"/>
      <c r="AT47" s="63">
        <v>1</v>
      </c>
      <c r="AU47" s="63"/>
      <c r="AV47" s="63">
        <v>24</v>
      </c>
      <c r="AW47" s="63"/>
      <c r="AX47" s="63">
        <v>1</v>
      </c>
      <c r="AY47" s="63"/>
      <c r="AZ47" s="63">
        <v>1</v>
      </c>
      <c r="BA47" s="63"/>
      <c r="BB47" s="63"/>
      <c r="BC47" s="63"/>
      <c r="BD47" s="63"/>
      <c r="BE47" s="63"/>
      <c r="BF47" s="63"/>
      <c r="BG47" s="63"/>
      <c r="BH47" s="63"/>
      <c r="BI47" s="63"/>
    </row>
    <row r="48" spans="1:61" s="58" customFormat="1" ht="15" customHeight="1" x14ac:dyDescent="0.2">
      <c r="A48" s="97"/>
      <c r="B48" s="60" t="s">
        <v>309</v>
      </c>
      <c r="C48" s="60" t="s">
        <v>682</v>
      </c>
      <c r="D48" s="69" t="s">
        <v>569</v>
      </c>
      <c r="E48" s="69" t="s">
        <v>570</v>
      </c>
      <c r="F48" s="60" t="s">
        <v>121</v>
      </c>
      <c r="G48" s="67" t="s">
        <v>230</v>
      </c>
      <c r="H48" s="67" t="s">
        <v>347</v>
      </c>
      <c r="I48" s="160" t="s">
        <v>496</v>
      </c>
      <c r="J48" s="63">
        <v>18</v>
      </c>
      <c r="K48" s="63"/>
      <c r="L48" s="63">
        <v>1</v>
      </c>
      <c r="M48" s="62"/>
      <c r="N48" s="63">
        <v>18</v>
      </c>
      <c r="O48" s="63"/>
      <c r="P48" s="63">
        <v>1</v>
      </c>
      <c r="Q48" s="63"/>
      <c r="R48" s="63">
        <v>1</v>
      </c>
      <c r="S48" s="63"/>
      <c r="T48" s="63"/>
      <c r="U48" s="63"/>
      <c r="V48" s="63"/>
      <c r="W48" s="63"/>
      <c r="X48" s="63"/>
      <c r="Y48" s="63"/>
      <c r="Z48" s="63">
        <v>18</v>
      </c>
      <c r="AA48" s="63"/>
      <c r="AB48" s="62">
        <v>1</v>
      </c>
      <c r="AC48" s="62"/>
      <c r="AD48" s="62">
        <v>1</v>
      </c>
      <c r="AE48" s="62"/>
      <c r="AF48" s="62">
        <v>1</v>
      </c>
      <c r="AG48" s="62"/>
      <c r="AH48" s="62"/>
      <c r="AI48" s="62"/>
      <c r="AJ48" s="62"/>
      <c r="AK48" s="62"/>
      <c r="AL48" s="62"/>
      <c r="AM48" s="62"/>
      <c r="AN48" s="63">
        <v>18</v>
      </c>
      <c r="AO48" s="63"/>
      <c r="AP48" s="63">
        <v>1</v>
      </c>
      <c r="AQ48" s="63"/>
      <c r="AR48" s="63">
        <v>1</v>
      </c>
      <c r="AS48" s="63"/>
      <c r="AT48" s="63">
        <v>1</v>
      </c>
      <c r="AU48" s="63"/>
      <c r="AV48" s="63">
        <v>18</v>
      </c>
      <c r="AW48" s="63"/>
      <c r="AX48" s="63">
        <v>1</v>
      </c>
      <c r="AY48" s="63"/>
      <c r="AZ48" s="63">
        <v>1</v>
      </c>
      <c r="BA48" s="63"/>
      <c r="BB48" s="63"/>
      <c r="BC48" s="63"/>
      <c r="BD48" s="63"/>
      <c r="BE48" s="63"/>
      <c r="BF48" s="63"/>
      <c r="BG48" s="63"/>
      <c r="BH48" s="63"/>
      <c r="BI48" s="63"/>
    </row>
    <row r="49" spans="1:61" s="58" customFormat="1" ht="15" customHeight="1" x14ac:dyDescent="0.2">
      <c r="A49" s="65"/>
      <c r="B49" s="65" t="s">
        <v>309</v>
      </c>
      <c r="C49" s="65"/>
      <c r="D49" s="65"/>
      <c r="E49" s="65" t="s">
        <v>339</v>
      </c>
      <c r="F49" s="65"/>
      <c r="G49" s="65"/>
      <c r="H49" s="65"/>
      <c r="I49" s="65"/>
      <c r="J49" s="66">
        <f>SUM(J45:J48)</f>
        <v>56</v>
      </c>
      <c r="K49" s="66">
        <f>SUM(K45:K47)</f>
        <v>0</v>
      </c>
      <c r="L49" s="66">
        <f>SUM(L45:L48)</f>
        <v>3</v>
      </c>
      <c r="M49" s="66">
        <f>SUM(M45:M47)</f>
        <v>0</v>
      </c>
      <c r="N49" s="66">
        <f>SUM(N45:N48)</f>
        <v>56</v>
      </c>
      <c r="O49" s="66">
        <f>SUM(O45:O47)</f>
        <v>0</v>
      </c>
      <c r="P49" s="66">
        <f>SUM(P45:P48)</f>
        <v>3</v>
      </c>
      <c r="Q49" s="66">
        <f>SUM(Q45:Q47)</f>
        <v>0</v>
      </c>
      <c r="R49" s="66">
        <f>SUM(R45:R48)</f>
        <v>3</v>
      </c>
      <c r="S49" s="66">
        <f>SUM(S45:S47)</f>
        <v>0</v>
      </c>
      <c r="T49" s="66">
        <f t="shared" ref="T49:Y49" si="22">SUM(T45:T48)</f>
        <v>14</v>
      </c>
      <c r="U49" s="66">
        <f t="shared" si="22"/>
        <v>0</v>
      </c>
      <c r="V49" s="66">
        <f t="shared" si="22"/>
        <v>1</v>
      </c>
      <c r="W49" s="66">
        <f t="shared" si="22"/>
        <v>0</v>
      </c>
      <c r="X49" s="66">
        <f t="shared" si="22"/>
        <v>1</v>
      </c>
      <c r="Y49" s="66">
        <f t="shared" si="22"/>
        <v>0</v>
      </c>
      <c r="Z49" s="66">
        <f>SUM(Z45:Z48)</f>
        <v>56</v>
      </c>
      <c r="AA49" s="66">
        <f>SUM(AA45:AA47)</f>
        <v>0</v>
      </c>
      <c r="AB49" s="66">
        <f>SUM(AB45:AB48)</f>
        <v>4</v>
      </c>
      <c r="AC49" s="66">
        <f>SUM(AC45:AC47)</f>
        <v>0</v>
      </c>
      <c r="AD49" s="66">
        <f>SUM(AD45:AD48)</f>
        <v>4</v>
      </c>
      <c r="AE49" s="66">
        <f>SUM(AE45:AE47)</f>
        <v>0</v>
      </c>
      <c r="AF49" s="66">
        <f>SUM(AF45:AF48)</f>
        <v>4</v>
      </c>
      <c r="AG49" s="66">
        <f>SUM(AG45:AG47)</f>
        <v>0</v>
      </c>
      <c r="AH49" s="66">
        <f t="shared" ref="AH49:AM49" si="23">SUM(AH45:AH47)</f>
        <v>14</v>
      </c>
      <c r="AI49" s="66">
        <f t="shared" si="23"/>
        <v>0</v>
      </c>
      <c r="AJ49" s="66">
        <f t="shared" si="23"/>
        <v>1</v>
      </c>
      <c r="AK49" s="66">
        <f t="shared" si="23"/>
        <v>0</v>
      </c>
      <c r="AL49" s="66">
        <f t="shared" si="23"/>
        <v>1</v>
      </c>
      <c r="AM49" s="66">
        <f t="shared" si="23"/>
        <v>0</v>
      </c>
      <c r="AN49" s="66">
        <f>SUM(AN45:AN48)</f>
        <v>56</v>
      </c>
      <c r="AO49" s="66">
        <f>SUM(AO45:AO47)</f>
        <v>0</v>
      </c>
      <c r="AP49" s="66">
        <f>SUM(AP45:AP48)</f>
        <v>3</v>
      </c>
      <c r="AQ49" s="66">
        <f>SUM(AQ45:AQ47)</f>
        <v>0</v>
      </c>
      <c r="AR49" s="66">
        <f>SUM(AR45:AR48)</f>
        <v>3</v>
      </c>
      <c r="AS49" s="66">
        <f>SUM(AS45:AS47)</f>
        <v>0</v>
      </c>
      <c r="AT49" s="66">
        <f>SUM(AT45:AT48)</f>
        <v>3</v>
      </c>
      <c r="AU49" s="66">
        <f>SUM(AU45:AU47)</f>
        <v>0</v>
      </c>
      <c r="AV49" s="66">
        <f>SUM(AV45:AV48)</f>
        <v>42</v>
      </c>
      <c r="AW49" s="66">
        <f>SUM(AW45:AW47)</f>
        <v>0</v>
      </c>
      <c r="AX49" s="66">
        <f>SUM(AX45:AX48)</f>
        <v>2</v>
      </c>
      <c r="AY49" s="66">
        <f>SUM(AY45:AY47)</f>
        <v>0</v>
      </c>
      <c r="AZ49" s="66">
        <f>SUM(AZ45:AZ48)</f>
        <v>2</v>
      </c>
      <c r="BA49" s="66">
        <f>SUM(BA45:BA47)</f>
        <v>0</v>
      </c>
      <c r="BB49" s="66">
        <f>SUM(BB45:BB48)</f>
        <v>14</v>
      </c>
      <c r="BC49" s="66">
        <f t="shared" ref="BC49:BI49" si="24">SUM(BC45:BC47)</f>
        <v>0</v>
      </c>
      <c r="BD49" s="66">
        <f t="shared" si="24"/>
        <v>14</v>
      </c>
      <c r="BE49" s="66">
        <f t="shared" si="24"/>
        <v>0</v>
      </c>
      <c r="BF49" s="66">
        <f t="shared" si="24"/>
        <v>0</v>
      </c>
      <c r="BG49" s="66">
        <f t="shared" si="24"/>
        <v>0</v>
      </c>
      <c r="BH49" s="66">
        <f t="shared" si="24"/>
        <v>14</v>
      </c>
      <c r="BI49" s="66">
        <f t="shared" si="24"/>
        <v>0</v>
      </c>
    </row>
    <row r="50" spans="1:61" s="58" customFormat="1" ht="15" customHeight="1" x14ac:dyDescent="0.2">
      <c r="A50" s="97"/>
      <c r="B50" s="60"/>
      <c r="C50" s="61"/>
      <c r="D50" s="69"/>
      <c r="E50" s="69"/>
      <c r="F50" s="60"/>
      <c r="G50" s="67"/>
      <c r="H50" s="67"/>
      <c r="I50" s="67"/>
      <c r="J50" s="63"/>
      <c r="K50" s="63"/>
      <c r="L50" s="63"/>
      <c r="M50" s="62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</row>
    <row r="51" spans="1:61" s="58" customFormat="1" ht="15" customHeight="1" x14ac:dyDescent="0.2">
      <c r="A51" s="73"/>
      <c r="B51" s="67" t="s">
        <v>331</v>
      </c>
      <c r="C51" s="60" t="s">
        <v>682</v>
      </c>
      <c r="D51" s="69" t="s">
        <v>201</v>
      </c>
      <c r="E51" s="69" t="s">
        <v>192</v>
      </c>
      <c r="F51" s="74" t="s">
        <v>122</v>
      </c>
      <c r="G51" s="67" t="s">
        <v>337</v>
      </c>
      <c r="H51" s="67" t="s">
        <v>347</v>
      </c>
      <c r="I51" s="160" t="s">
        <v>498</v>
      </c>
      <c r="J51" s="63">
        <v>24</v>
      </c>
      <c r="K51" s="63"/>
      <c r="L51" s="63">
        <v>1</v>
      </c>
      <c r="M51" s="62"/>
      <c r="N51" s="63">
        <v>24</v>
      </c>
      <c r="O51" s="63"/>
      <c r="P51" s="63">
        <v>1</v>
      </c>
      <c r="Q51" s="63"/>
      <c r="R51" s="63">
        <v>1</v>
      </c>
      <c r="S51" s="63"/>
      <c r="T51" s="63"/>
      <c r="U51" s="63"/>
      <c r="V51" s="63"/>
      <c r="W51" s="63"/>
      <c r="X51" s="63"/>
      <c r="Y51" s="63"/>
      <c r="Z51" s="63">
        <v>24</v>
      </c>
      <c r="AA51" s="63"/>
      <c r="AB51" s="62">
        <v>2</v>
      </c>
      <c r="AC51" s="62"/>
      <c r="AD51" s="62">
        <v>2</v>
      </c>
      <c r="AE51" s="62"/>
      <c r="AF51" s="62">
        <v>2</v>
      </c>
      <c r="AG51" s="62"/>
      <c r="AH51" s="62"/>
      <c r="AI51" s="62"/>
      <c r="AJ51" s="62"/>
      <c r="AK51" s="62"/>
      <c r="AL51" s="62"/>
      <c r="AM51" s="62"/>
      <c r="AN51" s="63">
        <v>24</v>
      </c>
      <c r="AO51" s="63"/>
      <c r="AP51" s="63">
        <v>1</v>
      </c>
      <c r="AQ51" s="63"/>
      <c r="AR51" s="63">
        <v>1</v>
      </c>
      <c r="AS51" s="63"/>
      <c r="AT51" s="63">
        <v>1</v>
      </c>
      <c r="AU51" s="63"/>
      <c r="AV51" s="63">
        <v>24</v>
      </c>
      <c r="AW51" s="63"/>
      <c r="AX51" s="63">
        <v>1</v>
      </c>
      <c r="AY51" s="63"/>
      <c r="AZ51" s="63">
        <v>1</v>
      </c>
      <c r="BA51" s="63"/>
      <c r="BB51" s="63"/>
      <c r="BC51" s="63"/>
      <c r="BD51" s="63"/>
      <c r="BE51" s="63"/>
      <c r="BF51" s="63"/>
      <c r="BG51" s="63"/>
      <c r="BH51" s="63"/>
      <c r="BI51" s="63"/>
    </row>
    <row r="52" spans="1:61" s="58" customFormat="1" ht="15" customHeight="1" x14ac:dyDescent="0.2">
      <c r="A52" s="73"/>
      <c r="B52" s="67" t="s">
        <v>331</v>
      </c>
      <c r="C52" s="60" t="s">
        <v>682</v>
      </c>
      <c r="D52" s="69" t="s">
        <v>202</v>
      </c>
      <c r="E52" s="69" t="s">
        <v>193</v>
      </c>
      <c r="F52" s="74" t="s">
        <v>122</v>
      </c>
      <c r="G52" s="161" t="s">
        <v>486</v>
      </c>
      <c r="H52" s="67" t="s">
        <v>347</v>
      </c>
      <c r="I52" s="160" t="s">
        <v>496</v>
      </c>
      <c r="J52" s="63">
        <v>14</v>
      </c>
      <c r="K52" s="63"/>
      <c r="L52" s="63">
        <v>1</v>
      </c>
      <c r="M52" s="62"/>
      <c r="N52" s="63">
        <v>14</v>
      </c>
      <c r="O52" s="63"/>
      <c r="P52" s="63">
        <v>1</v>
      </c>
      <c r="Q52" s="63"/>
      <c r="R52" s="63">
        <v>1</v>
      </c>
      <c r="S52" s="63"/>
      <c r="T52" s="63"/>
      <c r="U52" s="63"/>
      <c r="V52" s="63"/>
      <c r="W52" s="63"/>
      <c r="X52" s="63"/>
      <c r="Y52" s="63"/>
      <c r="Z52" s="63">
        <v>14</v>
      </c>
      <c r="AA52" s="63"/>
      <c r="AB52" s="62">
        <v>1</v>
      </c>
      <c r="AC52" s="62"/>
      <c r="AD52" s="62">
        <v>1</v>
      </c>
      <c r="AE52" s="62"/>
      <c r="AF52" s="62">
        <v>1</v>
      </c>
      <c r="AG52" s="62"/>
      <c r="AH52" s="62"/>
      <c r="AI52" s="62"/>
      <c r="AJ52" s="62"/>
      <c r="AK52" s="62"/>
      <c r="AL52" s="62"/>
      <c r="AM52" s="62"/>
      <c r="AN52" s="63">
        <v>14</v>
      </c>
      <c r="AO52" s="63"/>
      <c r="AP52" s="63">
        <v>1</v>
      </c>
      <c r="AQ52" s="63"/>
      <c r="AR52" s="63">
        <v>1</v>
      </c>
      <c r="AS52" s="63"/>
      <c r="AT52" s="63">
        <v>1</v>
      </c>
      <c r="AU52" s="63"/>
      <c r="AV52" s="63">
        <v>14</v>
      </c>
      <c r="AW52" s="63"/>
      <c r="AX52" s="63">
        <v>1</v>
      </c>
      <c r="AY52" s="63"/>
      <c r="AZ52" s="63">
        <v>1</v>
      </c>
      <c r="BA52" s="63"/>
      <c r="BB52" s="63"/>
      <c r="BC52" s="63"/>
      <c r="BD52" s="63"/>
      <c r="BE52" s="63"/>
      <c r="BF52" s="63"/>
      <c r="BG52" s="63"/>
      <c r="BH52" s="63"/>
      <c r="BI52" s="63"/>
    </row>
    <row r="53" spans="1:61" s="58" customFormat="1" ht="15" customHeight="1" x14ac:dyDescent="0.2">
      <c r="A53" s="73"/>
      <c r="B53" s="67" t="s">
        <v>331</v>
      </c>
      <c r="C53" s="60" t="s">
        <v>682</v>
      </c>
      <c r="D53" s="69" t="s">
        <v>567</v>
      </c>
      <c r="E53" s="69" t="s">
        <v>568</v>
      </c>
      <c r="F53" s="74" t="s">
        <v>122</v>
      </c>
      <c r="G53" s="67" t="s">
        <v>337</v>
      </c>
      <c r="H53" s="67" t="s">
        <v>347</v>
      </c>
      <c r="I53" s="160" t="s">
        <v>498</v>
      </c>
      <c r="J53" s="63">
        <v>18</v>
      </c>
      <c r="K53" s="63"/>
      <c r="L53" s="63">
        <v>1</v>
      </c>
      <c r="M53" s="62"/>
      <c r="N53" s="63">
        <v>18</v>
      </c>
      <c r="O53" s="63"/>
      <c r="P53" s="63">
        <v>1</v>
      </c>
      <c r="Q53" s="63"/>
      <c r="R53" s="63">
        <v>1</v>
      </c>
      <c r="S53" s="63"/>
      <c r="T53" s="63"/>
      <c r="U53" s="63"/>
      <c r="V53" s="63"/>
      <c r="W53" s="63"/>
      <c r="X53" s="63"/>
      <c r="Y53" s="63"/>
      <c r="Z53" s="63">
        <v>18</v>
      </c>
      <c r="AA53" s="63"/>
      <c r="AB53" s="62">
        <v>1</v>
      </c>
      <c r="AC53" s="62"/>
      <c r="AD53" s="62">
        <v>1</v>
      </c>
      <c r="AE53" s="62"/>
      <c r="AF53" s="62">
        <v>1</v>
      </c>
      <c r="AG53" s="62"/>
      <c r="AH53" s="62"/>
      <c r="AI53" s="62"/>
      <c r="AJ53" s="62"/>
      <c r="AK53" s="62"/>
      <c r="AL53" s="62"/>
      <c r="AM53" s="62"/>
      <c r="AN53" s="63">
        <v>18</v>
      </c>
      <c r="AO53" s="63"/>
      <c r="AP53" s="63">
        <v>1</v>
      </c>
      <c r="AQ53" s="63"/>
      <c r="AR53" s="63">
        <v>1</v>
      </c>
      <c r="AS53" s="63"/>
      <c r="AT53" s="63">
        <v>1</v>
      </c>
      <c r="AU53" s="63"/>
      <c r="AV53" s="63">
        <v>0</v>
      </c>
      <c r="AW53" s="63"/>
      <c r="AX53" s="63">
        <v>0</v>
      </c>
      <c r="AY53" s="63"/>
      <c r="AZ53" s="63">
        <v>0</v>
      </c>
      <c r="BA53" s="63"/>
      <c r="BB53" s="63"/>
      <c r="BC53" s="63"/>
      <c r="BD53" s="63"/>
      <c r="BE53" s="63"/>
      <c r="BF53" s="63"/>
      <c r="BG53" s="63"/>
      <c r="BH53" s="63"/>
      <c r="BI53" s="63"/>
    </row>
    <row r="54" spans="1:61" s="58" customFormat="1" ht="15" customHeight="1" x14ac:dyDescent="0.2">
      <c r="A54" s="65"/>
      <c r="B54" s="65" t="s">
        <v>331</v>
      </c>
      <c r="C54" s="65"/>
      <c r="D54" s="65"/>
      <c r="E54" s="65" t="s">
        <v>339</v>
      </c>
      <c r="F54" s="65"/>
      <c r="G54" s="65"/>
      <c r="H54" s="65"/>
      <c r="I54" s="65"/>
      <c r="J54" s="66">
        <f>SUM(J50:J53)</f>
        <v>56</v>
      </c>
      <c r="K54" s="66">
        <f>SUM(K51:K52)</f>
        <v>0</v>
      </c>
      <c r="L54" s="66">
        <f>SUM(L50:L53)</f>
        <v>3</v>
      </c>
      <c r="M54" s="66">
        <f>SUM(M51:M52)</f>
        <v>0</v>
      </c>
      <c r="N54" s="66">
        <f>SUM(N50:N53)</f>
        <v>56</v>
      </c>
      <c r="O54" s="66">
        <f>SUM(O51:O52)</f>
        <v>0</v>
      </c>
      <c r="P54" s="66">
        <f>SUM(P50:P53)</f>
        <v>3</v>
      </c>
      <c r="Q54" s="66">
        <f>SUM(Q51:Q52)</f>
        <v>0</v>
      </c>
      <c r="R54" s="66">
        <f>SUM(R50:R53)</f>
        <v>3</v>
      </c>
      <c r="S54" s="66">
        <f>SUM(S51:S52)</f>
        <v>0</v>
      </c>
      <c r="T54" s="66">
        <f t="shared" ref="T54:Y54" si="25">SUM(T51:T52)</f>
        <v>0</v>
      </c>
      <c r="U54" s="66">
        <f t="shared" si="25"/>
        <v>0</v>
      </c>
      <c r="V54" s="66">
        <f t="shared" si="25"/>
        <v>0</v>
      </c>
      <c r="W54" s="66">
        <f t="shared" si="25"/>
        <v>0</v>
      </c>
      <c r="X54" s="66">
        <f t="shared" si="25"/>
        <v>0</v>
      </c>
      <c r="Y54" s="66">
        <f t="shared" si="25"/>
        <v>0</v>
      </c>
      <c r="Z54" s="66">
        <f>SUM(Z50:Z53)</f>
        <v>56</v>
      </c>
      <c r="AA54" s="66">
        <f>SUM(AA51:AA52)</f>
        <v>0</v>
      </c>
      <c r="AB54" s="66">
        <f>SUM(AB51:AB53)</f>
        <v>4</v>
      </c>
      <c r="AC54" s="66">
        <f>SUM(AC51:AC52)</f>
        <v>0</v>
      </c>
      <c r="AD54" s="66">
        <f>SUM(AD50:AD53)</f>
        <v>4</v>
      </c>
      <c r="AE54" s="66">
        <f>SUM(AE51:AE52)</f>
        <v>0</v>
      </c>
      <c r="AF54" s="66">
        <f>SUM(AF50:AF53)</f>
        <v>4</v>
      </c>
      <c r="AG54" s="66">
        <f>SUM(AG51:AG52)</f>
        <v>0</v>
      </c>
      <c r="AH54" s="66">
        <f t="shared" ref="AH54:AM54" si="26">SUM(AH51:AH52)</f>
        <v>0</v>
      </c>
      <c r="AI54" s="66">
        <f t="shared" si="26"/>
        <v>0</v>
      </c>
      <c r="AJ54" s="66">
        <f t="shared" si="26"/>
        <v>0</v>
      </c>
      <c r="AK54" s="66">
        <f t="shared" si="26"/>
        <v>0</v>
      </c>
      <c r="AL54" s="66">
        <f t="shared" si="26"/>
        <v>0</v>
      </c>
      <c r="AM54" s="66">
        <f t="shared" si="26"/>
        <v>0</v>
      </c>
      <c r="AN54" s="66">
        <f>SUM(AN50:AN53)</f>
        <v>56</v>
      </c>
      <c r="AO54" s="66">
        <f>SUM(AO51:AO52)</f>
        <v>0</v>
      </c>
      <c r="AP54" s="66">
        <f>SUM(AP50:AP53)</f>
        <v>3</v>
      </c>
      <c r="AQ54" s="66">
        <f>SUM(AQ51:AQ52)</f>
        <v>0</v>
      </c>
      <c r="AR54" s="66">
        <f>SUM(AR50:AR53)</f>
        <v>3</v>
      </c>
      <c r="AS54" s="66">
        <f>SUM(AS51:AS52)</f>
        <v>0</v>
      </c>
      <c r="AT54" s="66">
        <f>SUM(AT50:AT53)</f>
        <v>3</v>
      </c>
      <c r="AU54" s="66">
        <f>SUM(AU51:AU52)</f>
        <v>0</v>
      </c>
      <c r="AV54" s="66">
        <f>SUM(AV50:AV53)</f>
        <v>38</v>
      </c>
      <c r="AW54" s="66">
        <f>SUM(AW51:AW52)</f>
        <v>0</v>
      </c>
      <c r="AX54" s="66">
        <f>SUM(AX50:AX53)</f>
        <v>2</v>
      </c>
      <c r="AY54" s="66">
        <f>SUM(AY51:AY52)</f>
        <v>0</v>
      </c>
      <c r="AZ54" s="66">
        <f>SUM(AZ50:AZ53)</f>
        <v>2</v>
      </c>
      <c r="BA54" s="66">
        <f t="shared" ref="BA54:BI54" si="27">SUM(BA51:BA52)</f>
        <v>0</v>
      </c>
      <c r="BB54" s="66">
        <f t="shared" si="27"/>
        <v>0</v>
      </c>
      <c r="BC54" s="66">
        <f t="shared" si="27"/>
        <v>0</v>
      </c>
      <c r="BD54" s="66">
        <f t="shared" si="27"/>
        <v>0</v>
      </c>
      <c r="BE54" s="66">
        <f t="shared" si="27"/>
        <v>0</v>
      </c>
      <c r="BF54" s="66">
        <f t="shared" si="27"/>
        <v>0</v>
      </c>
      <c r="BG54" s="66">
        <f t="shared" si="27"/>
        <v>0</v>
      </c>
      <c r="BH54" s="66">
        <f t="shared" si="27"/>
        <v>0</v>
      </c>
      <c r="BI54" s="66">
        <f t="shared" si="27"/>
        <v>0</v>
      </c>
    </row>
    <row r="55" spans="1:61" s="58" customFormat="1" ht="15" customHeight="1" x14ac:dyDescent="0.2">
      <c r="A55" s="73"/>
      <c r="B55" s="67"/>
      <c r="C55" s="68"/>
      <c r="D55" s="69"/>
      <c r="E55" s="69"/>
      <c r="F55" s="74"/>
      <c r="G55" s="67"/>
      <c r="H55" s="67"/>
      <c r="I55" s="67"/>
      <c r="J55" s="63"/>
      <c r="K55" s="63"/>
      <c r="L55" s="63"/>
      <c r="M55" s="62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</row>
    <row r="56" spans="1:61" s="58" customFormat="1" ht="15" customHeight="1" x14ac:dyDescent="0.2">
      <c r="A56" s="99"/>
      <c r="B56" s="67" t="s">
        <v>316</v>
      </c>
      <c r="C56" s="60" t="s">
        <v>682</v>
      </c>
      <c r="D56" s="69" t="s">
        <v>47</v>
      </c>
      <c r="E56" s="69" t="s">
        <v>48</v>
      </c>
      <c r="F56" s="67" t="s">
        <v>365</v>
      </c>
      <c r="G56" s="161" t="s">
        <v>486</v>
      </c>
      <c r="H56" s="67" t="s">
        <v>347</v>
      </c>
      <c r="I56" s="160" t="s">
        <v>496</v>
      </c>
      <c r="J56" s="105">
        <v>14</v>
      </c>
      <c r="K56" s="105"/>
      <c r="L56" s="105">
        <v>1</v>
      </c>
      <c r="M56" s="105"/>
      <c r="N56" s="105">
        <v>14</v>
      </c>
      <c r="O56" s="106"/>
      <c r="P56" s="63">
        <v>1</v>
      </c>
      <c r="Q56" s="63"/>
      <c r="R56" s="63">
        <v>1</v>
      </c>
      <c r="S56" s="106"/>
      <c r="T56" s="106"/>
      <c r="U56" s="106"/>
      <c r="V56" s="106"/>
      <c r="W56" s="106"/>
      <c r="X56" s="106"/>
      <c r="Y56" s="106"/>
      <c r="Z56" s="105">
        <v>14</v>
      </c>
      <c r="AA56" s="106"/>
      <c r="AB56" s="62">
        <v>1</v>
      </c>
      <c r="AC56" s="62"/>
      <c r="AD56" s="62">
        <v>1</v>
      </c>
      <c r="AE56" s="62"/>
      <c r="AF56" s="62">
        <v>1</v>
      </c>
      <c r="AG56" s="105"/>
      <c r="AH56" s="105"/>
      <c r="AI56" s="105"/>
      <c r="AJ56" s="105"/>
      <c r="AK56" s="105"/>
      <c r="AL56" s="105"/>
      <c r="AM56" s="105"/>
      <c r="AN56" s="105">
        <v>14</v>
      </c>
      <c r="AO56" s="106"/>
      <c r="AP56" s="63">
        <v>1</v>
      </c>
      <c r="AQ56" s="63"/>
      <c r="AR56" s="63">
        <v>1</v>
      </c>
      <c r="AS56" s="106"/>
      <c r="AT56" s="106">
        <v>1</v>
      </c>
      <c r="AU56" s="106"/>
      <c r="AV56" s="105">
        <v>14</v>
      </c>
      <c r="AW56" s="106"/>
      <c r="AX56" s="63">
        <v>1</v>
      </c>
      <c r="AY56" s="63"/>
      <c r="AZ56" s="63">
        <v>1</v>
      </c>
      <c r="BA56" s="106"/>
      <c r="BB56" s="63">
        <v>14</v>
      </c>
      <c r="BC56" s="106"/>
      <c r="BD56" s="63">
        <v>14</v>
      </c>
      <c r="BE56" s="63"/>
      <c r="BF56" s="63"/>
      <c r="BG56" s="63"/>
      <c r="BH56" s="63"/>
      <c r="BI56" s="106"/>
    </row>
    <row r="57" spans="1:61" s="58" customFormat="1" ht="15" customHeight="1" x14ac:dyDescent="0.2">
      <c r="A57" s="65"/>
      <c r="B57" s="65" t="s">
        <v>316</v>
      </c>
      <c r="C57" s="65"/>
      <c r="D57" s="65"/>
      <c r="E57" s="65" t="s">
        <v>339</v>
      </c>
      <c r="F57" s="65"/>
      <c r="G57" s="65"/>
      <c r="H57" s="65"/>
      <c r="I57" s="65"/>
      <c r="J57" s="66">
        <f>SUM(J56)</f>
        <v>14</v>
      </c>
      <c r="K57" s="66">
        <f t="shared" ref="K57:BI57" si="28">SUM(K56)</f>
        <v>0</v>
      </c>
      <c r="L57" s="66">
        <f t="shared" si="28"/>
        <v>1</v>
      </c>
      <c r="M57" s="66">
        <f t="shared" si="28"/>
        <v>0</v>
      </c>
      <c r="N57" s="66">
        <f>SUM(N56)</f>
        <v>14</v>
      </c>
      <c r="O57" s="66">
        <f t="shared" si="28"/>
        <v>0</v>
      </c>
      <c r="P57" s="66">
        <f t="shared" si="28"/>
        <v>1</v>
      </c>
      <c r="Q57" s="66">
        <f t="shared" si="28"/>
        <v>0</v>
      </c>
      <c r="R57" s="66">
        <f t="shared" si="28"/>
        <v>1</v>
      </c>
      <c r="S57" s="66">
        <f t="shared" si="28"/>
        <v>0</v>
      </c>
      <c r="T57" s="66">
        <f t="shared" ref="T57:Y57" si="29">SUM(T56)</f>
        <v>0</v>
      </c>
      <c r="U57" s="66">
        <f t="shared" si="29"/>
        <v>0</v>
      </c>
      <c r="V57" s="66">
        <f t="shared" si="29"/>
        <v>0</v>
      </c>
      <c r="W57" s="66">
        <f t="shared" si="29"/>
        <v>0</v>
      </c>
      <c r="X57" s="66">
        <f t="shared" si="29"/>
        <v>0</v>
      </c>
      <c r="Y57" s="66">
        <f t="shared" si="29"/>
        <v>0</v>
      </c>
      <c r="Z57" s="66">
        <f>SUM(Z56)</f>
        <v>14</v>
      </c>
      <c r="AA57" s="66">
        <f t="shared" si="28"/>
        <v>0</v>
      </c>
      <c r="AB57" s="66">
        <f t="shared" si="28"/>
        <v>1</v>
      </c>
      <c r="AC57" s="66">
        <f t="shared" si="28"/>
        <v>0</v>
      </c>
      <c r="AD57" s="66">
        <f t="shared" si="28"/>
        <v>1</v>
      </c>
      <c r="AE57" s="66">
        <f t="shared" si="28"/>
        <v>0</v>
      </c>
      <c r="AF57" s="66">
        <f>SUM(AF56)</f>
        <v>1</v>
      </c>
      <c r="AG57" s="66">
        <f>SUM(AG56)</f>
        <v>0</v>
      </c>
      <c r="AH57" s="66">
        <f t="shared" ref="AH57:AM57" si="30">SUM(AH56)</f>
        <v>0</v>
      </c>
      <c r="AI57" s="66">
        <f t="shared" si="30"/>
        <v>0</v>
      </c>
      <c r="AJ57" s="66">
        <f t="shared" si="30"/>
        <v>0</v>
      </c>
      <c r="AK57" s="66">
        <f t="shared" si="30"/>
        <v>0</v>
      </c>
      <c r="AL57" s="66">
        <f t="shared" si="30"/>
        <v>0</v>
      </c>
      <c r="AM57" s="66">
        <f t="shared" si="30"/>
        <v>0</v>
      </c>
      <c r="AN57" s="66">
        <f>SUM(AN56)</f>
        <v>14</v>
      </c>
      <c r="AO57" s="66">
        <f t="shared" si="28"/>
        <v>0</v>
      </c>
      <c r="AP57" s="66">
        <f t="shared" si="28"/>
        <v>1</v>
      </c>
      <c r="AQ57" s="66">
        <f t="shared" si="28"/>
        <v>0</v>
      </c>
      <c r="AR57" s="66">
        <f t="shared" si="28"/>
        <v>1</v>
      </c>
      <c r="AS57" s="66">
        <f t="shared" si="28"/>
        <v>0</v>
      </c>
      <c r="AT57" s="66">
        <f t="shared" si="28"/>
        <v>1</v>
      </c>
      <c r="AU57" s="66">
        <f t="shared" si="28"/>
        <v>0</v>
      </c>
      <c r="AV57" s="66">
        <f t="shared" ref="AV57:BA57" si="31">SUM(AV56)</f>
        <v>14</v>
      </c>
      <c r="AW57" s="66">
        <f t="shared" si="31"/>
        <v>0</v>
      </c>
      <c r="AX57" s="66">
        <f t="shared" si="31"/>
        <v>1</v>
      </c>
      <c r="AY57" s="66">
        <f t="shared" si="31"/>
        <v>0</v>
      </c>
      <c r="AZ57" s="66">
        <f t="shared" si="31"/>
        <v>1</v>
      </c>
      <c r="BA57" s="66">
        <f t="shared" si="31"/>
        <v>0</v>
      </c>
      <c r="BB57" s="66">
        <f t="shared" si="28"/>
        <v>14</v>
      </c>
      <c r="BC57" s="66">
        <f t="shared" si="28"/>
        <v>0</v>
      </c>
      <c r="BD57" s="66">
        <f>SUM(BD56)</f>
        <v>14</v>
      </c>
      <c r="BE57" s="66">
        <f>SUM(BE56)</f>
        <v>0</v>
      </c>
      <c r="BF57" s="66">
        <f t="shared" si="28"/>
        <v>0</v>
      </c>
      <c r="BG57" s="66">
        <f t="shared" si="28"/>
        <v>0</v>
      </c>
      <c r="BH57" s="66">
        <f t="shared" si="28"/>
        <v>0</v>
      </c>
      <c r="BI57" s="66">
        <f t="shared" si="28"/>
        <v>0</v>
      </c>
    </row>
    <row r="58" spans="1:61" s="58" customFormat="1" ht="15" customHeight="1" x14ac:dyDescent="0.2">
      <c r="A58" s="99"/>
      <c r="B58" s="67"/>
      <c r="C58" s="68"/>
      <c r="D58" s="69"/>
      <c r="E58" s="69"/>
      <c r="F58" s="74"/>
      <c r="G58" s="67"/>
      <c r="H58" s="67"/>
      <c r="I58" s="67"/>
      <c r="J58" s="105"/>
      <c r="K58" s="105"/>
      <c r="L58" s="105"/>
      <c r="M58" s="105"/>
      <c r="N58" s="105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5"/>
      <c r="AA58" s="106"/>
      <c r="AB58" s="106"/>
      <c r="AC58" s="106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6"/>
      <c r="AP58" s="106"/>
      <c r="AQ58" s="106"/>
      <c r="AR58" s="106"/>
      <c r="AS58" s="106"/>
      <c r="AT58" s="106"/>
      <c r="AU58" s="106"/>
      <c r="AV58" s="105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</row>
    <row r="59" spans="1:61" s="58" customFormat="1" ht="15" customHeight="1" x14ac:dyDescent="0.2">
      <c r="A59" s="98"/>
      <c r="B59" s="60" t="s">
        <v>318</v>
      </c>
      <c r="C59" s="60" t="s">
        <v>682</v>
      </c>
      <c r="D59" s="69" t="s">
        <v>125</v>
      </c>
      <c r="E59" s="69" t="s">
        <v>129</v>
      </c>
      <c r="F59" s="60" t="s">
        <v>120</v>
      </c>
      <c r="G59" s="67" t="s">
        <v>337</v>
      </c>
      <c r="H59" s="67" t="s">
        <v>347</v>
      </c>
      <c r="I59" s="160" t="s">
        <v>498</v>
      </c>
      <c r="J59" s="63">
        <v>24</v>
      </c>
      <c r="K59" s="63"/>
      <c r="L59" s="63">
        <v>1</v>
      </c>
      <c r="M59" s="62"/>
      <c r="N59" s="63">
        <v>24</v>
      </c>
      <c r="O59" s="63"/>
      <c r="P59" s="63">
        <v>1</v>
      </c>
      <c r="Q59" s="63"/>
      <c r="R59" s="63">
        <v>1</v>
      </c>
      <c r="S59" s="63"/>
      <c r="T59" s="63"/>
      <c r="U59" s="63"/>
      <c r="V59" s="63"/>
      <c r="W59" s="63"/>
      <c r="X59" s="63"/>
      <c r="Y59" s="63"/>
      <c r="Z59" s="63">
        <v>24</v>
      </c>
      <c r="AA59" s="63"/>
      <c r="AB59" s="62">
        <v>2</v>
      </c>
      <c r="AC59" s="62"/>
      <c r="AD59" s="62">
        <v>2</v>
      </c>
      <c r="AE59" s="62"/>
      <c r="AF59" s="62">
        <v>2</v>
      </c>
      <c r="AG59" s="62"/>
      <c r="AH59" s="62"/>
      <c r="AI59" s="62"/>
      <c r="AJ59" s="62"/>
      <c r="AK59" s="62"/>
      <c r="AL59" s="62"/>
      <c r="AM59" s="62"/>
      <c r="AN59" s="63">
        <v>24</v>
      </c>
      <c r="AO59" s="63"/>
      <c r="AP59" s="63">
        <v>1</v>
      </c>
      <c r="AQ59" s="63"/>
      <c r="AR59" s="63">
        <v>1</v>
      </c>
      <c r="AS59" s="63"/>
      <c r="AT59" s="63">
        <v>1</v>
      </c>
      <c r="AU59" s="63"/>
      <c r="AV59" s="63">
        <v>24</v>
      </c>
      <c r="AW59" s="63"/>
      <c r="AX59" s="63">
        <v>1</v>
      </c>
      <c r="AY59" s="63"/>
      <c r="AZ59" s="63">
        <v>1</v>
      </c>
      <c r="BA59" s="63"/>
      <c r="BB59" s="63"/>
      <c r="BC59" s="63"/>
      <c r="BD59" s="63"/>
      <c r="BE59" s="63"/>
      <c r="BF59" s="63"/>
      <c r="BG59" s="63"/>
      <c r="BH59" s="63"/>
      <c r="BI59" s="63"/>
    </row>
    <row r="60" spans="1:61" s="58" customFormat="1" ht="15" customHeight="1" x14ac:dyDescent="0.2">
      <c r="A60" s="98"/>
      <c r="B60" s="60" t="s">
        <v>318</v>
      </c>
      <c r="C60" s="60" t="s">
        <v>682</v>
      </c>
      <c r="D60" s="69" t="s">
        <v>124</v>
      </c>
      <c r="E60" s="69" t="s">
        <v>128</v>
      </c>
      <c r="F60" s="60" t="s">
        <v>346</v>
      </c>
      <c r="G60" s="161" t="s">
        <v>486</v>
      </c>
      <c r="H60" s="67" t="s">
        <v>347</v>
      </c>
      <c r="I60" s="160" t="s">
        <v>496</v>
      </c>
      <c r="J60" s="63">
        <v>18</v>
      </c>
      <c r="K60" s="63"/>
      <c r="L60" s="63">
        <v>1</v>
      </c>
      <c r="M60" s="62"/>
      <c r="N60" s="63">
        <v>18</v>
      </c>
      <c r="O60" s="63"/>
      <c r="P60" s="63">
        <v>1</v>
      </c>
      <c r="Q60" s="63"/>
      <c r="R60" s="63">
        <v>1</v>
      </c>
      <c r="S60" s="63"/>
      <c r="T60" s="63"/>
      <c r="U60" s="63"/>
      <c r="V60" s="63"/>
      <c r="W60" s="63"/>
      <c r="X60" s="63"/>
      <c r="Y60" s="63"/>
      <c r="Z60" s="63">
        <v>18</v>
      </c>
      <c r="AA60" s="63"/>
      <c r="AB60" s="62">
        <v>1</v>
      </c>
      <c r="AC60" s="62"/>
      <c r="AD60" s="62">
        <v>1</v>
      </c>
      <c r="AE60" s="62"/>
      <c r="AF60" s="62">
        <v>1</v>
      </c>
      <c r="AG60" s="62"/>
      <c r="AH60" s="62"/>
      <c r="AI60" s="62"/>
      <c r="AJ60" s="62"/>
      <c r="AK60" s="62"/>
      <c r="AL60" s="62"/>
      <c r="AM60" s="62"/>
      <c r="AN60" s="63">
        <v>18</v>
      </c>
      <c r="AO60" s="63"/>
      <c r="AP60" s="63">
        <v>1</v>
      </c>
      <c r="AQ60" s="63"/>
      <c r="AR60" s="63">
        <v>1</v>
      </c>
      <c r="AS60" s="63"/>
      <c r="AT60" s="63">
        <v>1</v>
      </c>
      <c r="AU60" s="63"/>
      <c r="AV60" s="63">
        <v>18</v>
      </c>
      <c r="AW60" s="63"/>
      <c r="AX60" s="63">
        <v>1</v>
      </c>
      <c r="AY60" s="63"/>
      <c r="AZ60" s="63">
        <v>1</v>
      </c>
      <c r="BA60" s="63"/>
      <c r="BB60" s="63">
        <v>18</v>
      </c>
      <c r="BC60" s="63"/>
      <c r="BD60" s="63">
        <v>18</v>
      </c>
      <c r="BE60" s="63"/>
      <c r="BF60" s="63"/>
      <c r="BG60" s="63"/>
      <c r="BH60" s="63"/>
      <c r="BI60" s="63"/>
    </row>
    <row r="61" spans="1:61" s="58" customFormat="1" ht="15" customHeight="1" x14ac:dyDescent="0.2">
      <c r="A61" s="65"/>
      <c r="B61" s="65" t="s">
        <v>318</v>
      </c>
      <c r="C61" s="65"/>
      <c r="D61" s="65"/>
      <c r="E61" s="65" t="s">
        <v>339</v>
      </c>
      <c r="F61" s="65"/>
      <c r="G61" s="65"/>
      <c r="H61" s="65"/>
      <c r="I61" s="65"/>
      <c r="J61" s="66">
        <f t="shared" ref="J61:BI61" si="32">SUM(J59:J60)</f>
        <v>42</v>
      </c>
      <c r="K61" s="66">
        <f t="shared" si="32"/>
        <v>0</v>
      </c>
      <c r="L61" s="66">
        <f t="shared" si="32"/>
        <v>2</v>
      </c>
      <c r="M61" s="66">
        <f t="shared" si="32"/>
        <v>0</v>
      </c>
      <c r="N61" s="66">
        <f t="shared" si="32"/>
        <v>42</v>
      </c>
      <c r="O61" s="66">
        <f t="shared" si="32"/>
        <v>0</v>
      </c>
      <c r="P61" s="66">
        <f t="shared" si="32"/>
        <v>2</v>
      </c>
      <c r="Q61" s="66">
        <f t="shared" si="32"/>
        <v>0</v>
      </c>
      <c r="R61" s="66">
        <f t="shared" si="32"/>
        <v>2</v>
      </c>
      <c r="S61" s="66">
        <f t="shared" si="32"/>
        <v>0</v>
      </c>
      <c r="T61" s="66">
        <f t="shared" ref="T61:Y61" si="33">SUM(T59:T60)</f>
        <v>0</v>
      </c>
      <c r="U61" s="66">
        <f t="shared" si="33"/>
        <v>0</v>
      </c>
      <c r="V61" s="66">
        <f t="shared" si="33"/>
        <v>0</v>
      </c>
      <c r="W61" s="66">
        <f t="shared" si="33"/>
        <v>0</v>
      </c>
      <c r="X61" s="66">
        <f t="shared" si="33"/>
        <v>0</v>
      </c>
      <c r="Y61" s="66">
        <f t="shared" si="33"/>
        <v>0</v>
      </c>
      <c r="Z61" s="66">
        <f t="shared" si="32"/>
        <v>42</v>
      </c>
      <c r="AA61" s="66">
        <f t="shared" si="32"/>
        <v>0</v>
      </c>
      <c r="AB61" s="66">
        <f t="shared" si="32"/>
        <v>3</v>
      </c>
      <c r="AC61" s="66">
        <f t="shared" si="32"/>
        <v>0</v>
      </c>
      <c r="AD61" s="66">
        <f t="shared" si="32"/>
        <v>3</v>
      </c>
      <c r="AE61" s="66">
        <f t="shared" si="32"/>
        <v>0</v>
      </c>
      <c r="AF61" s="66">
        <f t="shared" si="32"/>
        <v>3</v>
      </c>
      <c r="AG61" s="66">
        <f t="shared" si="32"/>
        <v>0</v>
      </c>
      <c r="AH61" s="66">
        <f t="shared" si="32"/>
        <v>0</v>
      </c>
      <c r="AI61" s="66">
        <f t="shared" si="32"/>
        <v>0</v>
      </c>
      <c r="AJ61" s="66">
        <f t="shared" si="32"/>
        <v>0</v>
      </c>
      <c r="AK61" s="66">
        <f t="shared" si="32"/>
        <v>0</v>
      </c>
      <c r="AL61" s="66">
        <f t="shared" si="32"/>
        <v>0</v>
      </c>
      <c r="AM61" s="66">
        <f t="shared" si="32"/>
        <v>0</v>
      </c>
      <c r="AN61" s="66">
        <f t="shared" si="32"/>
        <v>42</v>
      </c>
      <c r="AO61" s="66">
        <f t="shared" si="32"/>
        <v>0</v>
      </c>
      <c r="AP61" s="66">
        <f t="shared" si="32"/>
        <v>2</v>
      </c>
      <c r="AQ61" s="66">
        <f t="shared" si="32"/>
        <v>0</v>
      </c>
      <c r="AR61" s="66">
        <f t="shared" si="32"/>
        <v>2</v>
      </c>
      <c r="AS61" s="66">
        <f t="shared" si="32"/>
        <v>0</v>
      </c>
      <c r="AT61" s="66">
        <f t="shared" si="32"/>
        <v>2</v>
      </c>
      <c r="AU61" s="66">
        <f t="shared" si="32"/>
        <v>0</v>
      </c>
      <c r="AV61" s="66">
        <f t="shared" ref="AV61:BA61" si="34">SUM(AV59:AV60)</f>
        <v>42</v>
      </c>
      <c r="AW61" s="66">
        <f t="shared" si="34"/>
        <v>0</v>
      </c>
      <c r="AX61" s="66">
        <f t="shared" si="34"/>
        <v>2</v>
      </c>
      <c r="AY61" s="66">
        <f t="shared" si="34"/>
        <v>0</v>
      </c>
      <c r="AZ61" s="66">
        <f t="shared" si="34"/>
        <v>2</v>
      </c>
      <c r="BA61" s="66">
        <f t="shared" si="34"/>
        <v>0</v>
      </c>
      <c r="BB61" s="66">
        <f t="shared" si="32"/>
        <v>18</v>
      </c>
      <c r="BC61" s="66">
        <f t="shared" si="32"/>
        <v>0</v>
      </c>
      <c r="BD61" s="66">
        <f>SUM(BD59:BD60)</f>
        <v>18</v>
      </c>
      <c r="BE61" s="66">
        <f>SUM(BE59:BE60)</f>
        <v>0</v>
      </c>
      <c r="BF61" s="66">
        <f t="shared" si="32"/>
        <v>0</v>
      </c>
      <c r="BG61" s="66">
        <f t="shared" si="32"/>
        <v>0</v>
      </c>
      <c r="BH61" s="66">
        <f t="shared" si="32"/>
        <v>0</v>
      </c>
      <c r="BI61" s="66">
        <f t="shared" si="32"/>
        <v>0</v>
      </c>
    </row>
    <row r="62" spans="1:61" s="58" customFormat="1" ht="15" customHeight="1" x14ac:dyDescent="0.2">
      <c r="A62" s="98"/>
      <c r="B62" s="60"/>
      <c r="C62" s="60"/>
      <c r="D62" s="69"/>
      <c r="E62" s="69"/>
      <c r="F62" s="60"/>
      <c r="G62" s="67"/>
      <c r="H62" s="67"/>
      <c r="I62" s="67"/>
      <c r="J62" s="63"/>
      <c r="K62" s="63"/>
      <c r="L62" s="63"/>
      <c r="M62" s="62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</row>
    <row r="63" spans="1:61" s="58" customFormat="1" ht="15" customHeight="1" x14ac:dyDescent="0.2">
      <c r="A63" s="97"/>
      <c r="B63" s="67" t="s">
        <v>313</v>
      </c>
      <c r="C63" s="60" t="s">
        <v>682</v>
      </c>
      <c r="D63" s="69" t="s">
        <v>363</v>
      </c>
      <c r="E63" s="69" t="s">
        <v>364</v>
      </c>
      <c r="F63" s="67" t="s">
        <v>345</v>
      </c>
      <c r="G63" s="161" t="s">
        <v>486</v>
      </c>
      <c r="H63" s="119" t="s">
        <v>345</v>
      </c>
      <c r="I63" s="160" t="s">
        <v>496</v>
      </c>
      <c r="J63" s="63">
        <v>14</v>
      </c>
      <c r="K63" s="63"/>
      <c r="L63" s="63">
        <v>1</v>
      </c>
      <c r="M63" s="62"/>
      <c r="N63" s="63">
        <v>14</v>
      </c>
      <c r="O63" s="63"/>
      <c r="P63" s="63">
        <v>1</v>
      </c>
      <c r="Q63" s="63"/>
      <c r="R63" s="63">
        <v>1</v>
      </c>
      <c r="S63" s="63"/>
      <c r="T63" s="63"/>
      <c r="U63" s="63"/>
      <c r="V63" s="63"/>
      <c r="W63" s="63"/>
      <c r="X63" s="63"/>
      <c r="Y63" s="63"/>
      <c r="Z63" s="63">
        <v>14</v>
      </c>
      <c r="AA63" s="63"/>
      <c r="AB63" s="62">
        <v>1</v>
      </c>
      <c r="AC63" s="62"/>
      <c r="AD63" s="62">
        <v>1</v>
      </c>
      <c r="AE63" s="62"/>
      <c r="AF63" s="62">
        <v>1</v>
      </c>
      <c r="AG63" s="62"/>
      <c r="AH63" s="62"/>
      <c r="AI63" s="62"/>
      <c r="AJ63" s="62"/>
      <c r="AK63" s="62"/>
      <c r="AL63" s="62"/>
      <c r="AM63" s="62"/>
      <c r="AN63" s="63">
        <v>14</v>
      </c>
      <c r="AO63" s="63"/>
      <c r="AP63" s="63">
        <v>1</v>
      </c>
      <c r="AQ63" s="63"/>
      <c r="AR63" s="63">
        <v>1</v>
      </c>
      <c r="AS63" s="63"/>
      <c r="AT63" s="63">
        <v>1</v>
      </c>
      <c r="AU63" s="63"/>
      <c r="AV63" s="63">
        <v>14</v>
      </c>
      <c r="AW63" s="63"/>
      <c r="AX63" s="63">
        <v>1</v>
      </c>
      <c r="AY63" s="63"/>
      <c r="AZ63" s="63">
        <v>1</v>
      </c>
      <c r="BA63" s="63"/>
      <c r="BB63" s="63">
        <v>14</v>
      </c>
      <c r="BC63" s="63"/>
      <c r="BD63" s="63">
        <v>14</v>
      </c>
      <c r="BE63" s="63"/>
      <c r="BF63" s="63"/>
      <c r="BG63" s="63"/>
      <c r="BH63" s="63"/>
      <c r="BI63" s="63"/>
    </row>
    <row r="64" spans="1:61" s="58" customFormat="1" ht="15" customHeight="1" x14ac:dyDescent="0.2">
      <c r="A64" s="97"/>
      <c r="B64" s="67" t="s">
        <v>313</v>
      </c>
      <c r="C64" s="60" t="s">
        <v>682</v>
      </c>
      <c r="D64" s="69" t="s">
        <v>413</v>
      </c>
      <c r="E64" s="69" t="s">
        <v>407</v>
      </c>
      <c r="F64" s="67" t="s">
        <v>345</v>
      </c>
      <c r="G64" s="161" t="s">
        <v>486</v>
      </c>
      <c r="H64" s="119" t="s">
        <v>345</v>
      </c>
      <c r="I64" s="160" t="s">
        <v>496</v>
      </c>
      <c r="J64" s="63">
        <v>14</v>
      </c>
      <c r="K64" s="63"/>
      <c r="L64" s="63">
        <v>1</v>
      </c>
      <c r="M64" s="62"/>
      <c r="N64" s="63">
        <v>14</v>
      </c>
      <c r="O64" s="63"/>
      <c r="P64" s="63">
        <v>1</v>
      </c>
      <c r="Q64" s="63"/>
      <c r="R64" s="63">
        <v>1</v>
      </c>
      <c r="S64" s="63"/>
      <c r="T64" s="63"/>
      <c r="U64" s="63"/>
      <c r="V64" s="63"/>
      <c r="W64" s="63"/>
      <c r="X64" s="63"/>
      <c r="Y64" s="63"/>
      <c r="Z64" s="63">
        <v>14</v>
      </c>
      <c r="AA64" s="63"/>
      <c r="AB64" s="62">
        <v>1</v>
      </c>
      <c r="AC64" s="62"/>
      <c r="AD64" s="62">
        <v>1</v>
      </c>
      <c r="AE64" s="62"/>
      <c r="AF64" s="62">
        <v>1</v>
      </c>
      <c r="AG64" s="62"/>
      <c r="AH64" s="62"/>
      <c r="AI64" s="62"/>
      <c r="AJ64" s="62"/>
      <c r="AK64" s="62"/>
      <c r="AL64" s="62"/>
      <c r="AM64" s="62"/>
      <c r="AN64" s="63">
        <v>14</v>
      </c>
      <c r="AO64" s="63"/>
      <c r="AP64" s="63">
        <v>1</v>
      </c>
      <c r="AQ64" s="63"/>
      <c r="AR64" s="63">
        <v>1</v>
      </c>
      <c r="AS64" s="63"/>
      <c r="AT64" s="63">
        <v>1</v>
      </c>
      <c r="AU64" s="63"/>
      <c r="AV64" s="63">
        <v>14</v>
      </c>
      <c r="AW64" s="63"/>
      <c r="AX64" s="63">
        <v>1</v>
      </c>
      <c r="AY64" s="63"/>
      <c r="AZ64" s="63">
        <v>1</v>
      </c>
      <c r="BA64" s="63"/>
      <c r="BB64" s="63">
        <v>14</v>
      </c>
      <c r="BC64" s="63"/>
      <c r="BD64" s="63">
        <v>14</v>
      </c>
      <c r="BE64" s="63"/>
      <c r="BF64" s="63">
        <v>14</v>
      </c>
      <c r="BG64" s="63"/>
      <c r="BH64" s="63"/>
      <c r="BI64" s="63"/>
    </row>
    <row r="65" spans="1:61" s="58" customFormat="1" ht="15" customHeight="1" x14ac:dyDescent="0.2">
      <c r="A65" s="98"/>
      <c r="B65" s="67" t="s">
        <v>313</v>
      </c>
      <c r="C65" s="60" t="s">
        <v>682</v>
      </c>
      <c r="D65" s="69" t="s">
        <v>102</v>
      </c>
      <c r="E65" s="69" t="s">
        <v>103</v>
      </c>
      <c r="F65" s="74" t="s">
        <v>123</v>
      </c>
      <c r="G65" s="161" t="s">
        <v>486</v>
      </c>
      <c r="H65" s="119" t="s">
        <v>345</v>
      </c>
      <c r="I65" s="160" t="s">
        <v>496</v>
      </c>
      <c r="J65" s="63">
        <v>14</v>
      </c>
      <c r="K65" s="63"/>
      <c r="L65" s="63">
        <v>1</v>
      </c>
      <c r="M65" s="62"/>
      <c r="N65" s="63">
        <v>14</v>
      </c>
      <c r="O65" s="63"/>
      <c r="P65" s="63">
        <v>1</v>
      </c>
      <c r="Q65" s="63"/>
      <c r="R65" s="63">
        <v>1</v>
      </c>
      <c r="S65" s="63"/>
      <c r="T65" s="63"/>
      <c r="U65" s="63"/>
      <c r="V65" s="63"/>
      <c r="W65" s="63"/>
      <c r="X65" s="63"/>
      <c r="Y65" s="63"/>
      <c r="Z65" s="63">
        <v>14</v>
      </c>
      <c r="AA65" s="63"/>
      <c r="AB65" s="62">
        <v>1</v>
      </c>
      <c r="AC65" s="62"/>
      <c r="AD65" s="62">
        <v>1</v>
      </c>
      <c r="AE65" s="62"/>
      <c r="AF65" s="62">
        <v>1</v>
      </c>
      <c r="AG65" s="62"/>
      <c r="AH65" s="62"/>
      <c r="AI65" s="62"/>
      <c r="AJ65" s="62"/>
      <c r="AK65" s="62"/>
      <c r="AL65" s="62"/>
      <c r="AM65" s="62"/>
      <c r="AN65" s="63">
        <v>14</v>
      </c>
      <c r="AO65" s="63"/>
      <c r="AP65" s="63">
        <v>1</v>
      </c>
      <c r="AQ65" s="63"/>
      <c r="AR65" s="63">
        <v>1</v>
      </c>
      <c r="AS65" s="63"/>
      <c r="AT65" s="63">
        <v>1</v>
      </c>
      <c r="AU65" s="63"/>
      <c r="AV65" s="63">
        <v>14</v>
      </c>
      <c r="AW65" s="63"/>
      <c r="AX65" s="63">
        <v>1</v>
      </c>
      <c r="AY65" s="63"/>
      <c r="AZ65" s="63">
        <v>1</v>
      </c>
      <c r="BA65" s="63"/>
      <c r="BB65" s="63">
        <v>14</v>
      </c>
      <c r="BC65" s="63"/>
      <c r="BD65" s="63">
        <v>14</v>
      </c>
      <c r="BE65" s="63"/>
      <c r="BF65" s="63"/>
      <c r="BG65" s="63"/>
      <c r="BH65" s="63"/>
      <c r="BI65" s="63"/>
    </row>
    <row r="66" spans="1:61" s="58" customFormat="1" ht="15" customHeight="1" x14ac:dyDescent="0.2">
      <c r="A66" s="98"/>
      <c r="B66" s="67" t="s">
        <v>313</v>
      </c>
      <c r="C66" s="60" t="s">
        <v>682</v>
      </c>
      <c r="D66" s="69" t="s">
        <v>42</v>
      </c>
      <c r="E66" s="69" t="s">
        <v>80</v>
      </c>
      <c r="F66" s="74" t="s">
        <v>123</v>
      </c>
      <c r="G66" s="161" t="s">
        <v>486</v>
      </c>
      <c r="H66" s="119" t="s">
        <v>345</v>
      </c>
      <c r="I66" s="160" t="s">
        <v>496</v>
      </c>
      <c r="J66" s="63">
        <v>14</v>
      </c>
      <c r="K66" s="63"/>
      <c r="L66" s="63">
        <v>1</v>
      </c>
      <c r="M66" s="62"/>
      <c r="N66" s="63">
        <v>14</v>
      </c>
      <c r="O66" s="63"/>
      <c r="P66" s="63">
        <v>1</v>
      </c>
      <c r="Q66" s="63"/>
      <c r="R66" s="63">
        <v>1</v>
      </c>
      <c r="S66" s="63"/>
      <c r="T66" s="63"/>
      <c r="U66" s="63"/>
      <c r="V66" s="63"/>
      <c r="W66" s="63"/>
      <c r="X66" s="63"/>
      <c r="Y66" s="63"/>
      <c r="Z66" s="63">
        <v>14</v>
      </c>
      <c r="AA66" s="63"/>
      <c r="AB66" s="62">
        <v>1</v>
      </c>
      <c r="AC66" s="62"/>
      <c r="AD66" s="62">
        <v>1</v>
      </c>
      <c r="AE66" s="62"/>
      <c r="AF66" s="62">
        <v>1</v>
      </c>
      <c r="AG66" s="62"/>
      <c r="AH66" s="62"/>
      <c r="AI66" s="62"/>
      <c r="AJ66" s="62"/>
      <c r="AK66" s="62"/>
      <c r="AL66" s="62"/>
      <c r="AM66" s="62"/>
      <c r="AN66" s="63">
        <v>14</v>
      </c>
      <c r="AO66" s="63"/>
      <c r="AP66" s="63">
        <v>1</v>
      </c>
      <c r="AQ66" s="63"/>
      <c r="AR66" s="63">
        <v>1</v>
      </c>
      <c r="AS66" s="63"/>
      <c r="AT66" s="63">
        <v>1</v>
      </c>
      <c r="AU66" s="63"/>
      <c r="AV66" s="63">
        <v>14</v>
      </c>
      <c r="AW66" s="63"/>
      <c r="AX66" s="63">
        <v>1</v>
      </c>
      <c r="AY66" s="63"/>
      <c r="AZ66" s="63">
        <v>1</v>
      </c>
      <c r="BA66" s="63"/>
      <c r="BB66" s="63">
        <v>14</v>
      </c>
      <c r="BC66" s="63"/>
      <c r="BD66" s="63">
        <v>14</v>
      </c>
      <c r="BE66" s="63"/>
      <c r="BF66" s="63"/>
      <c r="BG66" s="63"/>
      <c r="BH66" s="63"/>
      <c r="BI66" s="63"/>
    </row>
    <row r="67" spans="1:61" s="58" customFormat="1" ht="15" customHeight="1" x14ac:dyDescent="0.2">
      <c r="A67" s="98"/>
      <c r="B67" s="67" t="s">
        <v>313</v>
      </c>
      <c r="C67" s="60" t="s">
        <v>682</v>
      </c>
      <c r="D67" s="69" t="s">
        <v>41</v>
      </c>
      <c r="E67" s="69" t="s">
        <v>79</v>
      </c>
      <c r="F67" s="74" t="s">
        <v>120</v>
      </c>
      <c r="G67" s="67" t="s">
        <v>337</v>
      </c>
      <c r="H67" s="67" t="s">
        <v>347</v>
      </c>
      <c r="I67" s="160" t="s">
        <v>498</v>
      </c>
      <c r="J67" s="63">
        <v>24</v>
      </c>
      <c r="K67" s="63"/>
      <c r="L67" s="63">
        <v>1</v>
      </c>
      <c r="M67" s="62"/>
      <c r="N67" s="63">
        <v>24</v>
      </c>
      <c r="O67" s="63"/>
      <c r="P67" s="63">
        <v>1</v>
      </c>
      <c r="Q67" s="63"/>
      <c r="R67" s="63">
        <v>1</v>
      </c>
      <c r="S67" s="63"/>
      <c r="T67" s="63"/>
      <c r="U67" s="63"/>
      <c r="V67" s="63"/>
      <c r="W67" s="63"/>
      <c r="X67" s="63"/>
      <c r="Y67" s="63"/>
      <c r="Z67" s="63">
        <v>24</v>
      </c>
      <c r="AA67" s="63"/>
      <c r="AB67" s="62">
        <v>2</v>
      </c>
      <c r="AC67" s="62"/>
      <c r="AD67" s="62">
        <v>2</v>
      </c>
      <c r="AE67" s="62"/>
      <c r="AF67" s="62">
        <v>2</v>
      </c>
      <c r="AG67" s="62"/>
      <c r="AH67" s="62"/>
      <c r="AI67" s="62"/>
      <c r="AJ67" s="62"/>
      <c r="AK67" s="62"/>
      <c r="AL67" s="62"/>
      <c r="AM67" s="62"/>
      <c r="AN67" s="63">
        <v>24</v>
      </c>
      <c r="AO67" s="63"/>
      <c r="AP67" s="63">
        <v>1</v>
      </c>
      <c r="AQ67" s="63"/>
      <c r="AR67" s="63">
        <v>1</v>
      </c>
      <c r="AS67" s="63"/>
      <c r="AT67" s="63">
        <v>1</v>
      </c>
      <c r="AU67" s="63"/>
      <c r="AV67" s="63">
        <v>24</v>
      </c>
      <c r="AW67" s="63"/>
      <c r="AX67" s="63">
        <v>1</v>
      </c>
      <c r="AY67" s="63"/>
      <c r="AZ67" s="63">
        <v>1</v>
      </c>
      <c r="BA67" s="63"/>
      <c r="BB67" s="63"/>
      <c r="BC67" s="63"/>
      <c r="BD67" s="63"/>
      <c r="BE67" s="63"/>
      <c r="BF67" s="63"/>
      <c r="BG67" s="63"/>
      <c r="BH67" s="63"/>
      <c r="BI67" s="63"/>
    </row>
    <row r="68" spans="1:61" s="58" customFormat="1" ht="15" customHeight="1" x14ac:dyDescent="0.2">
      <c r="A68" s="65"/>
      <c r="B68" s="65" t="s">
        <v>313</v>
      </c>
      <c r="C68" s="65"/>
      <c r="D68" s="65"/>
      <c r="E68" s="65" t="s">
        <v>339</v>
      </c>
      <c r="F68" s="65"/>
      <c r="G68" s="65"/>
      <c r="H68" s="65"/>
      <c r="I68" s="65"/>
      <c r="J68" s="66">
        <f t="shared" ref="J68:BI68" si="35">SUM(J63:J67)</f>
        <v>80</v>
      </c>
      <c r="K68" s="66">
        <f t="shared" si="35"/>
        <v>0</v>
      </c>
      <c r="L68" s="66">
        <f t="shared" si="35"/>
        <v>5</v>
      </c>
      <c r="M68" s="66">
        <f t="shared" si="35"/>
        <v>0</v>
      </c>
      <c r="N68" s="66">
        <f t="shared" si="35"/>
        <v>80</v>
      </c>
      <c r="O68" s="66">
        <f t="shared" si="35"/>
        <v>0</v>
      </c>
      <c r="P68" s="66">
        <f t="shared" si="35"/>
        <v>5</v>
      </c>
      <c r="Q68" s="66">
        <f t="shared" si="35"/>
        <v>0</v>
      </c>
      <c r="R68" s="66">
        <f t="shared" si="35"/>
        <v>5</v>
      </c>
      <c r="S68" s="66">
        <f t="shared" si="35"/>
        <v>0</v>
      </c>
      <c r="T68" s="66">
        <f t="shared" ref="T68:Y68" si="36">SUM(T63:T67)</f>
        <v>0</v>
      </c>
      <c r="U68" s="66">
        <f t="shared" si="36"/>
        <v>0</v>
      </c>
      <c r="V68" s="66">
        <f t="shared" si="36"/>
        <v>0</v>
      </c>
      <c r="W68" s="66">
        <f t="shared" si="36"/>
        <v>0</v>
      </c>
      <c r="X68" s="66">
        <f t="shared" si="36"/>
        <v>0</v>
      </c>
      <c r="Y68" s="66">
        <f t="shared" si="36"/>
        <v>0</v>
      </c>
      <c r="Z68" s="66">
        <f t="shared" si="35"/>
        <v>80</v>
      </c>
      <c r="AA68" s="66">
        <f t="shared" si="35"/>
        <v>0</v>
      </c>
      <c r="AB68" s="66">
        <f t="shared" si="35"/>
        <v>6</v>
      </c>
      <c r="AC68" s="66">
        <f t="shared" si="35"/>
        <v>0</v>
      </c>
      <c r="AD68" s="66">
        <f t="shared" si="35"/>
        <v>6</v>
      </c>
      <c r="AE68" s="66">
        <f t="shared" si="35"/>
        <v>0</v>
      </c>
      <c r="AF68" s="66">
        <f t="shared" si="35"/>
        <v>6</v>
      </c>
      <c r="AG68" s="66">
        <f t="shared" si="35"/>
        <v>0</v>
      </c>
      <c r="AH68" s="66">
        <f t="shared" si="35"/>
        <v>0</v>
      </c>
      <c r="AI68" s="66">
        <f t="shared" si="35"/>
        <v>0</v>
      </c>
      <c r="AJ68" s="66">
        <f t="shared" si="35"/>
        <v>0</v>
      </c>
      <c r="AK68" s="66">
        <f t="shared" si="35"/>
        <v>0</v>
      </c>
      <c r="AL68" s="66">
        <f t="shared" si="35"/>
        <v>0</v>
      </c>
      <c r="AM68" s="66">
        <f t="shared" si="35"/>
        <v>0</v>
      </c>
      <c r="AN68" s="66">
        <f t="shared" si="35"/>
        <v>80</v>
      </c>
      <c r="AO68" s="66">
        <f t="shared" si="35"/>
        <v>0</v>
      </c>
      <c r="AP68" s="66">
        <f t="shared" si="35"/>
        <v>5</v>
      </c>
      <c r="AQ68" s="66">
        <f t="shared" si="35"/>
        <v>0</v>
      </c>
      <c r="AR68" s="66">
        <f t="shared" si="35"/>
        <v>5</v>
      </c>
      <c r="AS68" s="66">
        <f t="shared" si="35"/>
        <v>0</v>
      </c>
      <c r="AT68" s="66">
        <f t="shared" si="35"/>
        <v>5</v>
      </c>
      <c r="AU68" s="66">
        <f t="shared" si="35"/>
        <v>0</v>
      </c>
      <c r="AV68" s="66">
        <f t="shared" ref="AV68:BA68" si="37">SUM(AV63:AV67)</f>
        <v>80</v>
      </c>
      <c r="AW68" s="66">
        <f t="shared" si="37"/>
        <v>0</v>
      </c>
      <c r="AX68" s="66">
        <f t="shared" si="37"/>
        <v>5</v>
      </c>
      <c r="AY68" s="66">
        <f t="shared" si="37"/>
        <v>0</v>
      </c>
      <c r="AZ68" s="66">
        <f t="shared" si="37"/>
        <v>5</v>
      </c>
      <c r="BA68" s="66">
        <f t="shared" si="37"/>
        <v>0</v>
      </c>
      <c r="BB68" s="66">
        <f t="shared" si="35"/>
        <v>56</v>
      </c>
      <c r="BC68" s="66">
        <f t="shared" si="35"/>
        <v>0</v>
      </c>
      <c r="BD68" s="66">
        <f>SUM(BD63:BD67)</f>
        <v>56</v>
      </c>
      <c r="BE68" s="66">
        <f>SUM(BE63:BE67)</f>
        <v>0</v>
      </c>
      <c r="BF68" s="66">
        <f t="shared" si="35"/>
        <v>14</v>
      </c>
      <c r="BG68" s="66">
        <f t="shared" si="35"/>
        <v>0</v>
      </c>
      <c r="BH68" s="66">
        <f t="shared" si="35"/>
        <v>0</v>
      </c>
      <c r="BI68" s="66">
        <f t="shared" si="35"/>
        <v>0</v>
      </c>
    </row>
    <row r="69" spans="1:61" s="58" customFormat="1" ht="15" customHeight="1" x14ac:dyDescent="0.2">
      <c r="A69" s="98"/>
      <c r="B69" s="60"/>
      <c r="C69" s="60"/>
      <c r="D69" s="69"/>
      <c r="E69" s="69"/>
      <c r="F69" s="60"/>
      <c r="G69" s="67"/>
      <c r="H69" s="67"/>
      <c r="I69" s="67"/>
      <c r="J69" s="63"/>
      <c r="K69" s="63"/>
      <c r="L69" s="63"/>
      <c r="M69" s="62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</row>
    <row r="70" spans="1:61" s="58" customFormat="1" ht="15" customHeight="1" x14ac:dyDescent="0.2">
      <c r="A70" s="70"/>
      <c r="B70" s="67" t="s">
        <v>334</v>
      </c>
      <c r="C70" s="60" t="s">
        <v>682</v>
      </c>
      <c r="D70" s="69" t="s">
        <v>298</v>
      </c>
      <c r="E70" s="69" t="s">
        <v>299</v>
      </c>
      <c r="F70" s="63" t="s">
        <v>419</v>
      </c>
      <c r="G70" s="161" t="s">
        <v>486</v>
      </c>
      <c r="H70" s="119" t="s">
        <v>347</v>
      </c>
      <c r="I70" s="160" t="s">
        <v>496</v>
      </c>
      <c r="J70" s="63">
        <v>14</v>
      </c>
      <c r="K70" s="92"/>
      <c r="L70" s="63">
        <v>1</v>
      </c>
      <c r="M70" s="92"/>
      <c r="N70" s="63">
        <v>14</v>
      </c>
      <c r="O70" s="92"/>
      <c r="P70" s="63">
        <v>1</v>
      </c>
      <c r="Q70" s="63"/>
      <c r="R70" s="63">
        <v>1</v>
      </c>
      <c r="S70" s="92"/>
      <c r="T70" s="92"/>
      <c r="U70" s="92"/>
      <c r="V70" s="92"/>
      <c r="W70" s="92"/>
      <c r="X70" s="92"/>
      <c r="Y70" s="92"/>
      <c r="Z70" s="63">
        <v>14</v>
      </c>
      <c r="AA70" s="91"/>
      <c r="AB70" s="62">
        <v>1</v>
      </c>
      <c r="AC70" s="62"/>
      <c r="AD70" s="62">
        <v>1</v>
      </c>
      <c r="AE70" s="62"/>
      <c r="AF70" s="62">
        <v>1</v>
      </c>
      <c r="AG70" s="92"/>
      <c r="AH70" s="92"/>
      <c r="AI70" s="92"/>
      <c r="AJ70" s="92"/>
      <c r="AK70" s="92"/>
      <c r="AL70" s="92"/>
      <c r="AM70" s="92"/>
      <c r="AN70" s="63">
        <v>14</v>
      </c>
      <c r="AO70" s="92"/>
      <c r="AP70" s="63">
        <v>1</v>
      </c>
      <c r="AQ70" s="63"/>
      <c r="AR70" s="63">
        <v>1</v>
      </c>
      <c r="AS70" s="92"/>
      <c r="AT70" s="63">
        <v>1</v>
      </c>
      <c r="AU70" s="92"/>
      <c r="AV70" s="63">
        <v>14</v>
      </c>
      <c r="AW70" s="92"/>
      <c r="AX70" s="63">
        <v>1</v>
      </c>
      <c r="AY70" s="63"/>
      <c r="AZ70" s="63">
        <v>1</v>
      </c>
      <c r="BA70" s="92"/>
      <c r="BB70" s="92"/>
      <c r="BC70" s="92"/>
      <c r="BD70" s="92"/>
      <c r="BE70" s="92"/>
      <c r="BF70" s="92"/>
      <c r="BG70" s="92"/>
      <c r="BH70" s="92"/>
      <c r="BI70" s="92"/>
    </row>
    <row r="71" spans="1:61" s="58" customFormat="1" ht="15" customHeight="1" x14ac:dyDescent="0.2">
      <c r="A71" s="70"/>
      <c r="B71" s="67" t="s">
        <v>334</v>
      </c>
      <c r="C71" s="60" t="s">
        <v>682</v>
      </c>
      <c r="D71" s="69" t="s">
        <v>300</v>
      </c>
      <c r="E71" s="69" t="s">
        <v>434</v>
      </c>
      <c r="F71" s="63" t="s">
        <v>419</v>
      </c>
      <c r="G71" s="161" t="s">
        <v>486</v>
      </c>
      <c r="H71" s="119" t="s">
        <v>347</v>
      </c>
      <c r="I71" s="160" t="s">
        <v>496</v>
      </c>
      <c r="J71" s="63">
        <v>18</v>
      </c>
      <c r="K71" s="92"/>
      <c r="L71" s="63">
        <v>1</v>
      </c>
      <c r="M71" s="92"/>
      <c r="N71" s="63">
        <v>18</v>
      </c>
      <c r="O71" s="92"/>
      <c r="P71" s="63">
        <v>1</v>
      </c>
      <c r="Q71" s="63"/>
      <c r="R71" s="63">
        <v>1</v>
      </c>
      <c r="S71" s="92"/>
      <c r="T71" s="92"/>
      <c r="U71" s="92"/>
      <c r="V71" s="92"/>
      <c r="W71" s="92"/>
      <c r="X71" s="92"/>
      <c r="Y71" s="92"/>
      <c r="Z71" s="63">
        <v>18</v>
      </c>
      <c r="AA71" s="91"/>
      <c r="AB71" s="62">
        <v>1</v>
      </c>
      <c r="AC71" s="62"/>
      <c r="AD71" s="62">
        <v>1</v>
      </c>
      <c r="AE71" s="62"/>
      <c r="AF71" s="62">
        <v>1</v>
      </c>
      <c r="AG71" s="92"/>
      <c r="AH71" s="92"/>
      <c r="AI71" s="92"/>
      <c r="AJ71" s="92"/>
      <c r="AK71" s="92"/>
      <c r="AL71" s="92"/>
      <c r="AM71" s="92"/>
      <c r="AN71" s="63">
        <v>18</v>
      </c>
      <c r="AO71" s="92"/>
      <c r="AP71" s="63">
        <v>1</v>
      </c>
      <c r="AQ71" s="63"/>
      <c r="AR71" s="63">
        <v>1</v>
      </c>
      <c r="AS71" s="92"/>
      <c r="AT71" s="63">
        <v>1</v>
      </c>
      <c r="AU71" s="92"/>
      <c r="AV71" s="63">
        <v>18</v>
      </c>
      <c r="AW71" s="92"/>
      <c r="AX71" s="63">
        <v>1</v>
      </c>
      <c r="AY71" s="63"/>
      <c r="AZ71" s="63">
        <v>1</v>
      </c>
      <c r="BA71" s="92"/>
      <c r="BB71" s="92"/>
      <c r="BC71" s="92"/>
      <c r="BD71" s="92"/>
      <c r="BE71" s="92"/>
      <c r="BF71" s="92"/>
      <c r="BG71" s="92"/>
      <c r="BH71" s="92"/>
      <c r="BI71" s="92"/>
    </row>
    <row r="72" spans="1:61" s="58" customFormat="1" ht="15" customHeight="1" x14ac:dyDescent="0.2">
      <c r="A72" s="65"/>
      <c r="B72" s="65" t="s">
        <v>334</v>
      </c>
      <c r="C72" s="65"/>
      <c r="D72" s="65"/>
      <c r="E72" s="65" t="s">
        <v>339</v>
      </c>
      <c r="F72" s="65"/>
      <c r="G72" s="65"/>
      <c r="H72" s="65"/>
      <c r="I72" s="65"/>
      <c r="J72" s="66">
        <f>SUM(J70:J71)</f>
        <v>32</v>
      </c>
      <c r="K72" s="66">
        <f t="shared" ref="K72:AU72" si="38">SUM(K70:K71)</f>
        <v>0</v>
      </c>
      <c r="L72" s="66">
        <f t="shared" si="38"/>
        <v>2</v>
      </c>
      <c r="M72" s="66">
        <f t="shared" si="38"/>
        <v>0</v>
      </c>
      <c r="N72" s="66">
        <f t="shared" si="38"/>
        <v>32</v>
      </c>
      <c r="O72" s="66">
        <f t="shared" si="38"/>
        <v>0</v>
      </c>
      <c r="P72" s="66">
        <f t="shared" si="38"/>
        <v>2</v>
      </c>
      <c r="Q72" s="66">
        <f t="shared" si="38"/>
        <v>0</v>
      </c>
      <c r="R72" s="66">
        <f t="shared" si="38"/>
        <v>2</v>
      </c>
      <c r="S72" s="66">
        <f t="shared" si="38"/>
        <v>0</v>
      </c>
      <c r="T72" s="66">
        <f t="shared" ref="T72:Y72" si="39">SUM(T70:T71)</f>
        <v>0</v>
      </c>
      <c r="U72" s="66">
        <f t="shared" si="39"/>
        <v>0</v>
      </c>
      <c r="V72" s="66">
        <f t="shared" si="39"/>
        <v>0</v>
      </c>
      <c r="W72" s="66">
        <f t="shared" si="39"/>
        <v>0</v>
      </c>
      <c r="X72" s="66">
        <f t="shared" si="39"/>
        <v>0</v>
      </c>
      <c r="Y72" s="66">
        <f t="shared" si="39"/>
        <v>0</v>
      </c>
      <c r="Z72" s="66">
        <f t="shared" si="38"/>
        <v>32</v>
      </c>
      <c r="AA72" s="66">
        <f t="shared" si="38"/>
        <v>0</v>
      </c>
      <c r="AB72" s="66">
        <f t="shared" si="38"/>
        <v>2</v>
      </c>
      <c r="AC72" s="66">
        <f t="shared" si="38"/>
        <v>0</v>
      </c>
      <c r="AD72" s="66">
        <f t="shared" si="38"/>
        <v>2</v>
      </c>
      <c r="AE72" s="66">
        <f t="shared" si="38"/>
        <v>0</v>
      </c>
      <c r="AF72" s="66">
        <f t="shared" si="38"/>
        <v>2</v>
      </c>
      <c r="AG72" s="66">
        <f t="shared" si="38"/>
        <v>0</v>
      </c>
      <c r="AH72" s="66">
        <f t="shared" si="38"/>
        <v>0</v>
      </c>
      <c r="AI72" s="66">
        <f t="shared" si="38"/>
        <v>0</v>
      </c>
      <c r="AJ72" s="66">
        <f t="shared" si="38"/>
        <v>0</v>
      </c>
      <c r="AK72" s="66">
        <f t="shared" si="38"/>
        <v>0</v>
      </c>
      <c r="AL72" s="66">
        <f t="shared" si="38"/>
        <v>0</v>
      </c>
      <c r="AM72" s="66">
        <f t="shared" si="38"/>
        <v>0</v>
      </c>
      <c r="AN72" s="66">
        <f t="shared" si="38"/>
        <v>32</v>
      </c>
      <c r="AO72" s="66">
        <f t="shared" si="38"/>
        <v>0</v>
      </c>
      <c r="AP72" s="66">
        <f t="shared" si="38"/>
        <v>2</v>
      </c>
      <c r="AQ72" s="66">
        <f t="shared" si="38"/>
        <v>0</v>
      </c>
      <c r="AR72" s="66">
        <f t="shared" si="38"/>
        <v>2</v>
      </c>
      <c r="AS72" s="66">
        <f t="shared" si="38"/>
        <v>0</v>
      </c>
      <c r="AT72" s="66">
        <f t="shared" si="38"/>
        <v>2</v>
      </c>
      <c r="AU72" s="66">
        <f t="shared" si="38"/>
        <v>0</v>
      </c>
      <c r="AV72" s="66">
        <f t="shared" ref="AV72:BA72" si="40">SUM(AV70:AV71)</f>
        <v>32</v>
      </c>
      <c r="AW72" s="66">
        <f t="shared" si="40"/>
        <v>0</v>
      </c>
      <c r="AX72" s="66">
        <f t="shared" si="40"/>
        <v>2</v>
      </c>
      <c r="AY72" s="66">
        <f t="shared" si="40"/>
        <v>0</v>
      </c>
      <c r="AZ72" s="66">
        <f t="shared" si="40"/>
        <v>2</v>
      </c>
      <c r="BA72" s="66">
        <f t="shared" si="40"/>
        <v>0</v>
      </c>
      <c r="BB72" s="66">
        <f t="shared" ref="BB72:BI72" si="41">SUM(BB70:BB71)</f>
        <v>0</v>
      </c>
      <c r="BC72" s="66">
        <f t="shared" si="41"/>
        <v>0</v>
      </c>
      <c r="BD72" s="66">
        <f>SUM(BD70:BD71)</f>
        <v>0</v>
      </c>
      <c r="BE72" s="66">
        <f>SUM(BE70:BE71)</f>
        <v>0</v>
      </c>
      <c r="BF72" s="66">
        <f t="shared" si="41"/>
        <v>0</v>
      </c>
      <c r="BG72" s="66">
        <f t="shared" si="41"/>
        <v>0</v>
      </c>
      <c r="BH72" s="66">
        <f t="shared" si="41"/>
        <v>0</v>
      </c>
      <c r="BI72" s="66">
        <f t="shared" si="41"/>
        <v>0</v>
      </c>
    </row>
    <row r="73" spans="1:61" s="58" customFormat="1" ht="15" customHeight="1" x14ac:dyDescent="0.2">
      <c r="A73" s="92"/>
      <c r="B73" s="92"/>
      <c r="C73" s="92"/>
      <c r="D73" s="92"/>
      <c r="E73" s="92"/>
      <c r="F73" s="92"/>
      <c r="G73" s="92"/>
      <c r="H73" s="92"/>
      <c r="I73" s="92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</row>
    <row r="74" spans="1:61" s="58" customFormat="1" ht="15" customHeight="1" x14ac:dyDescent="0.2">
      <c r="A74" s="98"/>
      <c r="B74" s="60" t="s">
        <v>353</v>
      </c>
      <c r="C74" s="60" t="s">
        <v>682</v>
      </c>
      <c r="D74" s="69" t="s">
        <v>354</v>
      </c>
      <c r="E74" s="69" t="s">
        <v>355</v>
      </c>
      <c r="F74" s="67" t="s">
        <v>345</v>
      </c>
      <c r="G74" s="161" t="s">
        <v>486</v>
      </c>
      <c r="H74" s="119" t="s">
        <v>345</v>
      </c>
      <c r="I74" s="160" t="s">
        <v>496</v>
      </c>
      <c r="J74" s="63">
        <v>14</v>
      </c>
      <c r="K74" s="63"/>
      <c r="L74" s="63">
        <v>1</v>
      </c>
      <c r="M74" s="62"/>
      <c r="N74" s="63">
        <v>14</v>
      </c>
      <c r="O74" s="63"/>
      <c r="P74" s="63">
        <v>1</v>
      </c>
      <c r="Q74" s="63"/>
      <c r="R74" s="63">
        <v>1</v>
      </c>
      <c r="S74" s="63"/>
      <c r="T74" s="63"/>
      <c r="U74" s="63"/>
      <c r="V74" s="63"/>
      <c r="W74" s="63"/>
      <c r="X74" s="63"/>
      <c r="Y74" s="63"/>
      <c r="Z74" s="63">
        <v>14</v>
      </c>
      <c r="AA74" s="63"/>
      <c r="AB74" s="62">
        <v>1</v>
      </c>
      <c r="AC74" s="62"/>
      <c r="AD74" s="62">
        <v>1</v>
      </c>
      <c r="AE74" s="62"/>
      <c r="AF74" s="62">
        <v>1</v>
      </c>
      <c r="AG74" s="62"/>
      <c r="AH74" s="62"/>
      <c r="AI74" s="62"/>
      <c r="AJ74" s="62"/>
      <c r="AK74" s="62"/>
      <c r="AL74" s="62"/>
      <c r="AM74" s="62"/>
      <c r="AN74" s="63">
        <v>14</v>
      </c>
      <c r="AO74" s="63"/>
      <c r="AP74" s="63">
        <v>1</v>
      </c>
      <c r="AQ74" s="63"/>
      <c r="AR74" s="63">
        <v>1</v>
      </c>
      <c r="AS74" s="63"/>
      <c r="AT74" s="63">
        <v>1</v>
      </c>
      <c r="AU74" s="63"/>
      <c r="AV74" s="63">
        <v>14</v>
      </c>
      <c r="AW74" s="63"/>
      <c r="AX74" s="63">
        <v>1</v>
      </c>
      <c r="AY74" s="63"/>
      <c r="AZ74" s="63">
        <v>1</v>
      </c>
      <c r="BA74" s="63"/>
      <c r="BB74" s="63">
        <v>14</v>
      </c>
      <c r="BC74" s="63"/>
      <c r="BD74" s="63">
        <v>14</v>
      </c>
      <c r="BE74" s="63"/>
      <c r="BF74" s="63">
        <v>14</v>
      </c>
      <c r="BG74" s="63"/>
      <c r="BH74" s="63"/>
      <c r="BI74" s="63"/>
    </row>
    <row r="75" spans="1:61" s="58" customFormat="1" ht="15" customHeight="1" x14ac:dyDescent="0.2">
      <c r="A75" s="98"/>
      <c r="B75" s="60" t="s">
        <v>353</v>
      </c>
      <c r="C75" s="60" t="s">
        <v>682</v>
      </c>
      <c r="D75" s="69" t="s">
        <v>361</v>
      </c>
      <c r="E75" s="69" t="s">
        <v>356</v>
      </c>
      <c r="F75" s="67" t="s">
        <v>345</v>
      </c>
      <c r="G75" s="161" t="s">
        <v>486</v>
      </c>
      <c r="H75" s="119" t="s">
        <v>345</v>
      </c>
      <c r="I75" s="160" t="s">
        <v>496</v>
      </c>
      <c r="J75" s="63">
        <v>14</v>
      </c>
      <c r="K75" s="63"/>
      <c r="L75" s="63">
        <v>1</v>
      </c>
      <c r="M75" s="62"/>
      <c r="N75" s="63">
        <v>14</v>
      </c>
      <c r="O75" s="63"/>
      <c r="P75" s="63">
        <v>1</v>
      </c>
      <c r="Q75" s="63"/>
      <c r="R75" s="63">
        <v>1</v>
      </c>
      <c r="S75" s="63"/>
      <c r="T75" s="63"/>
      <c r="U75" s="63"/>
      <c r="V75" s="63"/>
      <c r="W75" s="63"/>
      <c r="X75" s="63"/>
      <c r="Y75" s="63"/>
      <c r="Z75" s="63">
        <v>14</v>
      </c>
      <c r="AA75" s="63"/>
      <c r="AB75" s="62">
        <v>1</v>
      </c>
      <c r="AC75" s="62"/>
      <c r="AD75" s="62">
        <v>1</v>
      </c>
      <c r="AE75" s="62"/>
      <c r="AF75" s="62">
        <v>1</v>
      </c>
      <c r="AG75" s="62"/>
      <c r="AH75" s="62"/>
      <c r="AI75" s="62"/>
      <c r="AJ75" s="62"/>
      <c r="AK75" s="62"/>
      <c r="AL75" s="62"/>
      <c r="AM75" s="62"/>
      <c r="AN75" s="63">
        <v>14</v>
      </c>
      <c r="AO75" s="63"/>
      <c r="AP75" s="63">
        <v>1</v>
      </c>
      <c r="AQ75" s="63"/>
      <c r="AR75" s="63">
        <v>1</v>
      </c>
      <c r="AS75" s="63"/>
      <c r="AT75" s="63">
        <v>1</v>
      </c>
      <c r="AU75" s="63"/>
      <c r="AV75" s="63">
        <v>14</v>
      </c>
      <c r="AW75" s="63"/>
      <c r="AX75" s="63">
        <v>1</v>
      </c>
      <c r="AY75" s="63"/>
      <c r="AZ75" s="63">
        <v>1</v>
      </c>
      <c r="BA75" s="63"/>
      <c r="BB75" s="63">
        <v>14</v>
      </c>
      <c r="BC75" s="63"/>
      <c r="BD75" s="63">
        <v>14</v>
      </c>
      <c r="BE75" s="63"/>
      <c r="BF75" s="63"/>
      <c r="BG75" s="63"/>
      <c r="BH75" s="63"/>
      <c r="BI75" s="63"/>
    </row>
    <row r="76" spans="1:61" s="58" customFormat="1" ht="15" customHeight="1" x14ac:dyDescent="0.2">
      <c r="A76" s="98"/>
      <c r="B76" s="60" t="s">
        <v>353</v>
      </c>
      <c r="C76" s="60" t="s">
        <v>682</v>
      </c>
      <c r="D76" s="69" t="s">
        <v>360</v>
      </c>
      <c r="E76" s="69" t="s">
        <v>357</v>
      </c>
      <c r="F76" s="67" t="s">
        <v>345</v>
      </c>
      <c r="G76" s="161" t="s">
        <v>486</v>
      </c>
      <c r="H76" s="119" t="s">
        <v>345</v>
      </c>
      <c r="I76" s="160" t="s">
        <v>496</v>
      </c>
      <c r="J76" s="63">
        <v>14</v>
      </c>
      <c r="K76" s="63"/>
      <c r="L76" s="63">
        <v>1</v>
      </c>
      <c r="M76" s="62"/>
      <c r="N76" s="63">
        <v>14</v>
      </c>
      <c r="O76" s="63"/>
      <c r="P76" s="63">
        <v>1</v>
      </c>
      <c r="Q76" s="63"/>
      <c r="R76" s="63">
        <v>1</v>
      </c>
      <c r="S76" s="63"/>
      <c r="T76" s="63"/>
      <c r="U76" s="63"/>
      <c r="V76" s="63"/>
      <c r="W76" s="63"/>
      <c r="X76" s="63"/>
      <c r="Y76" s="63"/>
      <c r="Z76" s="63">
        <v>14</v>
      </c>
      <c r="AA76" s="63"/>
      <c r="AB76" s="62">
        <v>1</v>
      </c>
      <c r="AC76" s="62"/>
      <c r="AD76" s="62">
        <v>1</v>
      </c>
      <c r="AE76" s="62"/>
      <c r="AF76" s="62">
        <v>1</v>
      </c>
      <c r="AG76" s="62"/>
      <c r="AH76" s="62"/>
      <c r="AI76" s="62"/>
      <c r="AJ76" s="62"/>
      <c r="AK76" s="62"/>
      <c r="AL76" s="62"/>
      <c r="AM76" s="62"/>
      <c r="AN76" s="63">
        <v>14</v>
      </c>
      <c r="AO76" s="63"/>
      <c r="AP76" s="63">
        <v>1</v>
      </c>
      <c r="AQ76" s="63"/>
      <c r="AR76" s="63">
        <v>1</v>
      </c>
      <c r="AS76" s="63"/>
      <c r="AT76" s="63">
        <v>1</v>
      </c>
      <c r="AU76" s="63"/>
      <c r="AV76" s="63">
        <v>14</v>
      </c>
      <c r="AW76" s="63"/>
      <c r="AX76" s="63">
        <v>1</v>
      </c>
      <c r="AY76" s="63"/>
      <c r="AZ76" s="63">
        <v>1</v>
      </c>
      <c r="BA76" s="63"/>
      <c r="BB76" s="63">
        <v>14</v>
      </c>
      <c r="BC76" s="63"/>
      <c r="BD76" s="63">
        <v>14</v>
      </c>
      <c r="BE76" s="63"/>
      <c r="BF76" s="63"/>
      <c r="BG76" s="63"/>
      <c r="BH76" s="63"/>
      <c r="BI76" s="63"/>
    </row>
    <row r="77" spans="1:61" s="58" customFormat="1" ht="15" customHeight="1" x14ac:dyDescent="0.2">
      <c r="A77" s="98"/>
      <c r="B77" s="60" t="s">
        <v>353</v>
      </c>
      <c r="C77" s="60" t="s">
        <v>682</v>
      </c>
      <c r="D77" s="69" t="s">
        <v>602</v>
      </c>
      <c r="E77" s="69" t="s">
        <v>603</v>
      </c>
      <c r="F77" s="67" t="s">
        <v>345</v>
      </c>
      <c r="G77" s="161" t="s">
        <v>486</v>
      </c>
      <c r="H77" s="119" t="s">
        <v>345</v>
      </c>
      <c r="I77" s="160" t="s">
        <v>496</v>
      </c>
      <c r="J77" s="63">
        <v>14</v>
      </c>
      <c r="K77" s="63"/>
      <c r="L77" s="63">
        <v>1</v>
      </c>
      <c r="M77" s="62"/>
      <c r="N77" s="63">
        <v>14</v>
      </c>
      <c r="O77" s="63"/>
      <c r="P77" s="63">
        <v>1</v>
      </c>
      <c r="Q77" s="63"/>
      <c r="R77" s="63">
        <v>1</v>
      </c>
      <c r="S77" s="63"/>
      <c r="T77" s="63"/>
      <c r="U77" s="63"/>
      <c r="V77" s="63"/>
      <c r="W77" s="63"/>
      <c r="X77" s="63"/>
      <c r="Y77" s="63"/>
      <c r="Z77" s="63">
        <v>14</v>
      </c>
      <c r="AA77" s="63"/>
      <c r="AB77" s="62">
        <v>1</v>
      </c>
      <c r="AC77" s="62"/>
      <c r="AD77" s="62">
        <v>1</v>
      </c>
      <c r="AE77" s="62"/>
      <c r="AF77" s="62">
        <v>1</v>
      </c>
      <c r="AG77" s="62"/>
      <c r="AH77" s="62"/>
      <c r="AI77" s="62"/>
      <c r="AJ77" s="62"/>
      <c r="AK77" s="62"/>
      <c r="AL77" s="62"/>
      <c r="AM77" s="62"/>
      <c r="AN77" s="63">
        <v>14</v>
      </c>
      <c r="AO77" s="63"/>
      <c r="AP77" s="63">
        <v>1</v>
      </c>
      <c r="AQ77" s="63"/>
      <c r="AR77" s="63">
        <v>1</v>
      </c>
      <c r="AS77" s="63"/>
      <c r="AT77" s="63">
        <v>1</v>
      </c>
      <c r="AU77" s="63"/>
      <c r="AV77" s="63">
        <v>14</v>
      </c>
      <c r="AW77" s="63"/>
      <c r="AX77" s="63">
        <v>1</v>
      </c>
      <c r="AY77" s="63"/>
      <c r="AZ77" s="63">
        <v>1</v>
      </c>
      <c r="BA77" s="63"/>
      <c r="BB77" s="63">
        <v>14</v>
      </c>
      <c r="BC77" s="63"/>
      <c r="BD77" s="63">
        <v>14</v>
      </c>
      <c r="BE77" s="63"/>
      <c r="BF77" s="63"/>
      <c r="BG77" s="63"/>
      <c r="BH77" s="63"/>
      <c r="BI77" s="63"/>
    </row>
    <row r="78" spans="1:61" s="58" customFormat="1" ht="15" customHeight="1" x14ac:dyDescent="0.2">
      <c r="A78" s="65"/>
      <c r="B78" s="65" t="s">
        <v>353</v>
      </c>
      <c r="C78" s="65"/>
      <c r="D78" s="65"/>
      <c r="E78" s="65" t="s">
        <v>339</v>
      </c>
      <c r="F78" s="65"/>
      <c r="G78" s="65"/>
      <c r="H78" s="65"/>
      <c r="I78" s="65"/>
      <c r="J78" s="66">
        <f>SUM(J74:J77)</f>
        <v>56</v>
      </c>
      <c r="K78" s="66">
        <f t="shared" ref="K78:AU78" si="42">SUM(K74:K77)</f>
        <v>0</v>
      </c>
      <c r="L78" s="66">
        <f t="shared" si="42"/>
        <v>4</v>
      </c>
      <c r="M78" s="66">
        <f t="shared" si="42"/>
        <v>0</v>
      </c>
      <c r="N78" s="66">
        <f t="shared" si="42"/>
        <v>56</v>
      </c>
      <c r="O78" s="66">
        <f t="shared" si="42"/>
        <v>0</v>
      </c>
      <c r="P78" s="66">
        <f t="shared" si="42"/>
        <v>4</v>
      </c>
      <c r="Q78" s="66">
        <f t="shared" si="42"/>
        <v>0</v>
      </c>
      <c r="R78" s="66">
        <f t="shared" si="42"/>
        <v>4</v>
      </c>
      <c r="S78" s="66">
        <f t="shared" si="42"/>
        <v>0</v>
      </c>
      <c r="T78" s="66">
        <f t="shared" ref="T78:Y78" si="43">SUM(T74:T77)</f>
        <v>0</v>
      </c>
      <c r="U78" s="66">
        <f t="shared" si="43"/>
        <v>0</v>
      </c>
      <c r="V78" s="66">
        <f t="shared" si="43"/>
        <v>0</v>
      </c>
      <c r="W78" s="66">
        <f t="shared" si="43"/>
        <v>0</v>
      </c>
      <c r="X78" s="66">
        <f t="shared" si="43"/>
        <v>0</v>
      </c>
      <c r="Y78" s="66">
        <f t="shared" si="43"/>
        <v>0</v>
      </c>
      <c r="Z78" s="66">
        <f t="shared" si="42"/>
        <v>56</v>
      </c>
      <c r="AA78" s="66">
        <f t="shared" si="42"/>
        <v>0</v>
      </c>
      <c r="AB78" s="66">
        <f t="shared" si="42"/>
        <v>4</v>
      </c>
      <c r="AC78" s="66">
        <f t="shared" si="42"/>
        <v>0</v>
      </c>
      <c r="AD78" s="66">
        <f t="shared" si="42"/>
        <v>4</v>
      </c>
      <c r="AE78" s="66">
        <f t="shared" si="42"/>
        <v>0</v>
      </c>
      <c r="AF78" s="66">
        <f t="shared" si="42"/>
        <v>4</v>
      </c>
      <c r="AG78" s="66">
        <f t="shared" si="42"/>
        <v>0</v>
      </c>
      <c r="AH78" s="66">
        <f t="shared" si="42"/>
        <v>0</v>
      </c>
      <c r="AI78" s="66">
        <f t="shared" si="42"/>
        <v>0</v>
      </c>
      <c r="AJ78" s="66">
        <f t="shared" si="42"/>
        <v>0</v>
      </c>
      <c r="AK78" s="66">
        <f t="shared" si="42"/>
        <v>0</v>
      </c>
      <c r="AL78" s="66">
        <f t="shared" si="42"/>
        <v>0</v>
      </c>
      <c r="AM78" s="66">
        <f t="shared" si="42"/>
        <v>0</v>
      </c>
      <c r="AN78" s="66">
        <f t="shared" si="42"/>
        <v>56</v>
      </c>
      <c r="AO78" s="66">
        <f t="shared" si="42"/>
        <v>0</v>
      </c>
      <c r="AP78" s="66">
        <f t="shared" si="42"/>
        <v>4</v>
      </c>
      <c r="AQ78" s="66">
        <f t="shared" si="42"/>
        <v>0</v>
      </c>
      <c r="AR78" s="66">
        <f t="shared" si="42"/>
        <v>4</v>
      </c>
      <c r="AS78" s="66">
        <f t="shared" si="42"/>
        <v>0</v>
      </c>
      <c r="AT78" s="66">
        <f t="shared" si="42"/>
        <v>4</v>
      </c>
      <c r="AU78" s="66">
        <f t="shared" si="42"/>
        <v>0</v>
      </c>
      <c r="AV78" s="66">
        <f t="shared" ref="AV78:BA78" si="44">SUM(AV74:AV77)</f>
        <v>56</v>
      </c>
      <c r="AW78" s="66">
        <f t="shared" si="44"/>
        <v>0</v>
      </c>
      <c r="AX78" s="66">
        <f t="shared" si="44"/>
        <v>4</v>
      </c>
      <c r="AY78" s="66">
        <f t="shared" si="44"/>
        <v>0</v>
      </c>
      <c r="AZ78" s="66">
        <f t="shared" si="44"/>
        <v>4</v>
      </c>
      <c r="BA78" s="66">
        <f t="shared" si="44"/>
        <v>0</v>
      </c>
      <c r="BB78" s="66">
        <f t="shared" ref="BB78:BI78" si="45">SUM(BB74:BB77)</f>
        <v>56</v>
      </c>
      <c r="BC78" s="66">
        <f t="shared" si="45"/>
        <v>0</v>
      </c>
      <c r="BD78" s="66">
        <f>SUM(BD74:BD77)</f>
        <v>56</v>
      </c>
      <c r="BE78" s="66">
        <f>SUM(BE74:BE77)</f>
        <v>0</v>
      </c>
      <c r="BF78" s="66">
        <f t="shared" si="45"/>
        <v>14</v>
      </c>
      <c r="BG78" s="66">
        <f t="shared" si="45"/>
        <v>0</v>
      </c>
      <c r="BH78" s="66">
        <f t="shared" si="45"/>
        <v>0</v>
      </c>
      <c r="BI78" s="66">
        <f t="shared" si="45"/>
        <v>0</v>
      </c>
    </row>
    <row r="79" spans="1:61" s="58" customFormat="1" ht="15" customHeight="1" x14ac:dyDescent="0.2">
      <c r="A79" s="98"/>
      <c r="B79" s="60"/>
      <c r="C79" s="60"/>
      <c r="D79" s="69"/>
      <c r="E79" s="69"/>
      <c r="F79" s="60"/>
      <c r="G79" s="67"/>
      <c r="H79" s="67"/>
      <c r="I79" s="67"/>
      <c r="J79" s="63"/>
      <c r="K79" s="63"/>
      <c r="L79" s="63"/>
      <c r="M79" s="62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</row>
    <row r="80" spans="1:61" s="58" customFormat="1" ht="15" customHeight="1" x14ac:dyDescent="0.2">
      <c r="A80" s="98"/>
      <c r="B80" s="60" t="s">
        <v>323</v>
      </c>
      <c r="C80" s="60" t="s">
        <v>682</v>
      </c>
      <c r="D80" s="69" t="s">
        <v>414</v>
      </c>
      <c r="E80" s="69" t="s">
        <v>410</v>
      </c>
      <c r="F80" s="67" t="s">
        <v>345</v>
      </c>
      <c r="G80" s="161" t="s">
        <v>501</v>
      </c>
      <c r="H80" s="119" t="s">
        <v>345</v>
      </c>
      <c r="I80" s="160" t="s">
        <v>496</v>
      </c>
      <c r="J80" s="63">
        <v>16</v>
      </c>
      <c r="K80" s="92"/>
      <c r="L80" s="63">
        <v>1</v>
      </c>
      <c r="M80" s="92"/>
      <c r="N80" s="63">
        <v>16</v>
      </c>
      <c r="O80" s="92"/>
      <c r="P80" s="63">
        <v>1</v>
      </c>
      <c r="Q80" s="63"/>
      <c r="R80" s="63">
        <v>1</v>
      </c>
      <c r="S80" s="92"/>
      <c r="T80" s="92"/>
      <c r="U80" s="92"/>
      <c r="V80" s="92"/>
      <c r="W80" s="92"/>
      <c r="X80" s="92"/>
      <c r="Y80" s="92"/>
      <c r="Z80" s="63">
        <v>16</v>
      </c>
      <c r="AA80" s="91"/>
      <c r="AB80" s="62">
        <v>1</v>
      </c>
      <c r="AC80" s="62"/>
      <c r="AD80" s="62">
        <v>1</v>
      </c>
      <c r="AE80" s="62"/>
      <c r="AF80" s="62">
        <v>1</v>
      </c>
      <c r="AG80" s="63"/>
      <c r="AH80" s="63"/>
      <c r="AI80" s="63"/>
      <c r="AJ80" s="63"/>
      <c r="AK80" s="63"/>
      <c r="AL80" s="63"/>
      <c r="AM80" s="63"/>
      <c r="AN80" s="63">
        <v>16</v>
      </c>
      <c r="AO80" s="92"/>
      <c r="AP80" s="63">
        <v>1</v>
      </c>
      <c r="AQ80" s="63"/>
      <c r="AR80" s="63">
        <v>1</v>
      </c>
      <c r="AS80" s="63"/>
      <c r="AT80" s="63">
        <v>1</v>
      </c>
      <c r="AU80" s="63"/>
      <c r="AV80" s="63">
        <v>16</v>
      </c>
      <c r="AW80" s="92"/>
      <c r="AX80" s="63">
        <v>1</v>
      </c>
      <c r="AY80" s="63"/>
      <c r="AZ80" s="63">
        <v>1</v>
      </c>
      <c r="BA80" s="63"/>
      <c r="BB80" s="63">
        <v>16</v>
      </c>
      <c r="BC80" s="92"/>
      <c r="BD80" s="63">
        <v>16</v>
      </c>
      <c r="BE80" s="92"/>
      <c r="BF80" s="92"/>
      <c r="BG80" s="92"/>
      <c r="BH80" s="63"/>
      <c r="BI80" s="92"/>
    </row>
    <row r="81" spans="1:61" s="58" customFormat="1" ht="15" customHeight="1" x14ac:dyDescent="0.2">
      <c r="A81" s="70"/>
      <c r="B81" s="67" t="s">
        <v>323</v>
      </c>
      <c r="C81" s="60" t="s">
        <v>682</v>
      </c>
      <c r="D81" s="69" t="s">
        <v>378</v>
      </c>
      <c r="E81" s="69" t="s">
        <v>377</v>
      </c>
      <c r="F81" s="67" t="s">
        <v>345</v>
      </c>
      <c r="G81" s="161" t="s">
        <v>501</v>
      </c>
      <c r="H81" s="119" t="s">
        <v>345</v>
      </c>
      <c r="I81" s="160" t="s">
        <v>496</v>
      </c>
      <c r="J81" s="63">
        <v>14</v>
      </c>
      <c r="K81" s="92"/>
      <c r="L81" s="63">
        <v>1</v>
      </c>
      <c r="M81" s="92"/>
      <c r="N81" s="63">
        <v>14</v>
      </c>
      <c r="O81" s="92"/>
      <c r="P81" s="63">
        <v>1</v>
      </c>
      <c r="Q81" s="63"/>
      <c r="R81" s="63">
        <v>1</v>
      </c>
      <c r="S81" s="63"/>
      <c r="T81" s="63"/>
      <c r="U81" s="63"/>
      <c r="V81" s="63"/>
      <c r="W81" s="63"/>
      <c r="X81" s="63"/>
      <c r="Y81" s="63"/>
      <c r="Z81" s="63">
        <v>14</v>
      </c>
      <c r="AA81" s="91"/>
      <c r="AB81" s="62">
        <v>1</v>
      </c>
      <c r="AC81" s="62"/>
      <c r="AD81" s="62">
        <v>1</v>
      </c>
      <c r="AE81" s="62"/>
      <c r="AF81" s="62">
        <v>1</v>
      </c>
      <c r="AG81" s="63"/>
      <c r="AH81" s="63"/>
      <c r="AI81" s="63"/>
      <c r="AJ81" s="63"/>
      <c r="AK81" s="63"/>
      <c r="AL81" s="63"/>
      <c r="AM81" s="63"/>
      <c r="AN81" s="63">
        <v>14</v>
      </c>
      <c r="AO81" s="92"/>
      <c r="AP81" s="63">
        <v>1</v>
      </c>
      <c r="AQ81" s="63"/>
      <c r="AR81" s="63">
        <v>1</v>
      </c>
      <c r="AS81" s="63"/>
      <c r="AT81" s="63">
        <v>1</v>
      </c>
      <c r="AU81" s="63"/>
      <c r="AV81" s="62">
        <v>0</v>
      </c>
      <c r="AW81" s="92"/>
      <c r="AX81" s="63">
        <v>0</v>
      </c>
      <c r="AY81" s="92"/>
      <c r="AZ81" s="63">
        <v>0</v>
      </c>
      <c r="BA81" s="63"/>
      <c r="BB81" s="63">
        <v>14</v>
      </c>
      <c r="BC81" s="92"/>
      <c r="BD81" s="63">
        <v>14</v>
      </c>
      <c r="BE81" s="92"/>
      <c r="BF81" s="92"/>
      <c r="BG81" s="92"/>
      <c r="BH81" s="63"/>
      <c r="BI81" s="92"/>
    </row>
    <row r="82" spans="1:61" s="58" customFormat="1" ht="15" customHeight="1" x14ac:dyDescent="0.2">
      <c r="A82" s="70"/>
      <c r="B82" s="67" t="s">
        <v>323</v>
      </c>
      <c r="C82" s="60" t="s">
        <v>682</v>
      </c>
      <c r="D82" s="69" t="s">
        <v>379</v>
      </c>
      <c r="E82" s="69" t="s">
        <v>382</v>
      </c>
      <c r="F82" s="67" t="s">
        <v>345</v>
      </c>
      <c r="G82" s="161" t="s">
        <v>501</v>
      </c>
      <c r="H82" s="67" t="s">
        <v>345</v>
      </c>
      <c r="I82" s="160" t="s">
        <v>500</v>
      </c>
      <c r="J82" s="63">
        <v>14</v>
      </c>
      <c r="K82" s="92"/>
      <c r="L82" s="63">
        <v>1</v>
      </c>
      <c r="M82" s="92"/>
      <c r="N82" s="63">
        <v>14</v>
      </c>
      <c r="O82" s="92"/>
      <c r="P82" s="63">
        <v>1</v>
      </c>
      <c r="Q82" s="63"/>
      <c r="R82" s="63">
        <v>1</v>
      </c>
      <c r="S82" s="63"/>
      <c r="T82" s="63"/>
      <c r="U82" s="63"/>
      <c r="V82" s="63"/>
      <c r="W82" s="63"/>
      <c r="X82" s="63"/>
      <c r="Y82" s="63"/>
      <c r="Z82" s="63">
        <v>14</v>
      </c>
      <c r="AA82" s="91"/>
      <c r="AB82" s="62">
        <v>1</v>
      </c>
      <c r="AC82" s="62"/>
      <c r="AD82" s="62">
        <v>1</v>
      </c>
      <c r="AE82" s="62"/>
      <c r="AF82" s="62">
        <v>1</v>
      </c>
      <c r="AG82" s="63"/>
      <c r="AH82" s="63"/>
      <c r="AI82" s="63"/>
      <c r="AJ82" s="63"/>
      <c r="AK82" s="63"/>
      <c r="AL82" s="63"/>
      <c r="AM82" s="63"/>
      <c r="AN82" s="63">
        <v>14</v>
      </c>
      <c r="AO82" s="92"/>
      <c r="AP82" s="63">
        <v>1</v>
      </c>
      <c r="AQ82" s="63"/>
      <c r="AR82" s="63">
        <v>1</v>
      </c>
      <c r="AS82" s="63"/>
      <c r="AT82" s="63">
        <v>1</v>
      </c>
      <c r="AU82" s="63"/>
      <c r="AV82" s="62">
        <v>0</v>
      </c>
      <c r="AW82" s="92"/>
      <c r="AX82" s="63">
        <v>0</v>
      </c>
      <c r="AY82" s="92"/>
      <c r="AZ82" s="63">
        <v>0</v>
      </c>
      <c r="BA82" s="63"/>
      <c r="BB82" s="63">
        <v>14</v>
      </c>
      <c r="BC82" s="92"/>
      <c r="BD82" s="63">
        <v>14</v>
      </c>
      <c r="BE82" s="92"/>
      <c r="BF82" s="92"/>
      <c r="BG82" s="92"/>
      <c r="BH82" s="63">
        <v>14</v>
      </c>
      <c r="BI82" s="92"/>
    </row>
    <row r="83" spans="1:61" s="58" customFormat="1" ht="15" customHeight="1" x14ac:dyDescent="0.2">
      <c r="A83" s="70"/>
      <c r="B83" s="67" t="s">
        <v>323</v>
      </c>
      <c r="C83" s="60" t="s">
        <v>682</v>
      </c>
      <c r="D83" s="69" t="s">
        <v>380</v>
      </c>
      <c r="E83" s="69" t="s">
        <v>383</v>
      </c>
      <c r="F83" s="67" t="s">
        <v>345</v>
      </c>
      <c r="G83" s="161" t="s">
        <v>501</v>
      </c>
      <c r="H83" s="119" t="s">
        <v>345</v>
      </c>
      <c r="I83" s="160" t="s">
        <v>496</v>
      </c>
      <c r="J83" s="63">
        <v>16</v>
      </c>
      <c r="K83" s="92"/>
      <c r="L83" s="63">
        <v>1</v>
      </c>
      <c r="M83" s="92"/>
      <c r="N83" s="63">
        <v>16</v>
      </c>
      <c r="O83" s="92"/>
      <c r="P83" s="63">
        <v>1</v>
      </c>
      <c r="Q83" s="63"/>
      <c r="R83" s="63">
        <v>1</v>
      </c>
      <c r="S83" s="63"/>
      <c r="T83" s="63"/>
      <c r="U83" s="63"/>
      <c r="V83" s="63"/>
      <c r="W83" s="63"/>
      <c r="X83" s="63"/>
      <c r="Y83" s="63"/>
      <c r="Z83" s="63">
        <v>16</v>
      </c>
      <c r="AA83" s="91"/>
      <c r="AB83" s="62">
        <v>1</v>
      </c>
      <c r="AC83" s="62"/>
      <c r="AD83" s="62">
        <v>1</v>
      </c>
      <c r="AE83" s="62"/>
      <c r="AF83" s="62">
        <v>1</v>
      </c>
      <c r="AG83" s="63"/>
      <c r="AH83" s="63"/>
      <c r="AI83" s="63"/>
      <c r="AJ83" s="63"/>
      <c r="AK83" s="63"/>
      <c r="AL83" s="63"/>
      <c r="AM83" s="63"/>
      <c r="AN83" s="63">
        <v>16</v>
      </c>
      <c r="AO83" s="92"/>
      <c r="AP83" s="63">
        <v>1</v>
      </c>
      <c r="AQ83" s="63"/>
      <c r="AR83" s="63">
        <v>1</v>
      </c>
      <c r="AS83" s="63"/>
      <c r="AT83" s="63">
        <v>1</v>
      </c>
      <c r="AU83" s="63"/>
      <c r="AV83" s="63">
        <v>16</v>
      </c>
      <c r="AW83" s="92"/>
      <c r="AX83" s="63">
        <v>1</v>
      </c>
      <c r="AY83" s="63"/>
      <c r="AZ83" s="63">
        <v>1</v>
      </c>
      <c r="BA83" s="63"/>
      <c r="BB83" s="63">
        <v>16</v>
      </c>
      <c r="BC83" s="92"/>
      <c r="BD83" s="63">
        <v>16</v>
      </c>
      <c r="BE83" s="92"/>
      <c r="BF83" s="92"/>
      <c r="BG83" s="92"/>
      <c r="BH83" s="63"/>
      <c r="BI83" s="92"/>
    </row>
    <row r="84" spans="1:61" s="58" customFormat="1" ht="15" customHeight="1" x14ac:dyDescent="0.2">
      <c r="A84" s="70"/>
      <c r="B84" s="67" t="s">
        <v>323</v>
      </c>
      <c r="C84" s="60" t="s">
        <v>682</v>
      </c>
      <c r="D84" s="69" t="s">
        <v>381</v>
      </c>
      <c r="E84" s="69" t="s">
        <v>384</v>
      </c>
      <c r="F84" s="67" t="s">
        <v>345</v>
      </c>
      <c r="G84" s="161" t="s">
        <v>501</v>
      </c>
      <c r="H84" s="119" t="s">
        <v>345</v>
      </c>
      <c r="I84" s="160" t="s">
        <v>496</v>
      </c>
      <c r="J84" s="63">
        <v>14</v>
      </c>
      <c r="K84" s="92"/>
      <c r="L84" s="63">
        <v>1</v>
      </c>
      <c r="M84" s="92"/>
      <c r="N84" s="63">
        <v>14</v>
      </c>
      <c r="O84" s="92"/>
      <c r="P84" s="63">
        <v>1</v>
      </c>
      <c r="Q84" s="63"/>
      <c r="R84" s="63">
        <v>1</v>
      </c>
      <c r="S84" s="92"/>
      <c r="T84" s="92"/>
      <c r="U84" s="92"/>
      <c r="V84" s="92"/>
      <c r="W84" s="92"/>
      <c r="X84" s="92"/>
      <c r="Y84" s="92"/>
      <c r="Z84" s="63">
        <v>14</v>
      </c>
      <c r="AA84" s="91"/>
      <c r="AB84" s="62">
        <v>1</v>
      </c>
      <c r="AC84" s="62"/>
      <c r="AD84" s="62">
        <v>1</v>
      </c>
      <c r="AE84" s="62"/>
      <c r="AF84" s="62">
        <v>1</v>
      </c>
      <c r="AG84" s="63"/>
      <c r="AH84" s="63"/>
      <c r="AI84" s="63"/>
      <c r="AJ84" s="63"/>
      <c r="AK84" s="63"/>
      <c r="AL84" s="63"/>
      <c r="AM84" s="63"/>
      <c r="AN84" s="63">
        <v>14</v>
      </c>
      <c r="AO84" s="92"/>
      <c r="AP84" s="63">
        <v>1</v>
      </c>
      <c r="AQ84" s="63"/>
      <c r="AR84" s="63">
        <v>1</v>
      </c>
      <c r="AS84" s="63"/>
      <c r="AT84" s="63">
        <v>1</v>
      </c>
      <c r="AU84" s="63"/>
      <c r="AV84" s="63">
        <v>0</v>
      </c>
      <c r="AW84" s="92"/>
      <c r="AX84" s="63">
        <v>0</v>
      </c>
      <c r="AY84" s="63"/>
      <c r="AZ84" s="63">
        <v>0</v>
      </c>
      <c r="BA84" s="63"/>
      <c r="BB84" s="63">
        <v>14</v>
      </c>
      <c r="BC84" s="92"/>
      <c r="BD84" s="63">
        <v>14</v>
      </c>
      <c r="BE84" s="92"/>
      <c r="BF84" s="92"/>
      <c r="BG84" s="92"/>
      <c r="BH84" s="63"/>
      <c r="BI84" s="92"/>
    </row>
    <row r="85" spans="1:61" s="58" customFormat="1" ht="15" customHeight="1" x14ac:dyDescent="0.2">
      <c r="A85" s="70"/>
      <c r="B85" s="67" t="s">
        <v>323</v>
      </c>
      <c r="C85" s="60" t="s">
        <v>682</v>
      </c>
      <c r="D85" s="69" t="s">
        <v>385</v>
      </c>
      <c r="E85" s="69" t="s">
        <v>386</v>
      </c>
      <c r="F85" s="67" t="s">
        <v>345</v>
      </c>
      <c r="G85" s="161" t="s">
        <v>501</v>
      </c>
      <c r="H85" s="67" t="s">
        <v>345</v>
      </c>
      <c r="I85" s="160" t="s">
        <v>500</v>
      </c>
      <c r="J85" s="63">
        <v>14</v>
      </c>
      <c r="K85" s="92"/>
      <c r="L85" s="63">
        <v>1</v>
      </c>
      <c r="M85" s="92"/>
      <c r="N85" s="63">
        <v>14</v>
      </c>
      <c r="O85" s="92"/>
      <c r="P85" s="63">
        <v>1</v>
      </c>
      <c r="Q85" s="63"/>
      <c r="R85" s="63">
        <v>1</v>
      </c>
      <c r="S85" s="92"/>
      <c r="T85" s="92"/>
      <c r="U85" s="92"/>
      <c r="V85" s="92"/>
      <c r="W85" s="92"/>
      <c r="X85" s="92"/>
      <c r="Y85" s="92"/>
      <c r="Z85" s="63">
        <v>14</v>
      </c>
      <c r="AA85" s="91"/>
      <c r="AB85" s="62">
        <v>1</v>
      </c>
      <c r="AC85" s="62"/>
      <c r="AD85" s="62">
        <v>1</v>
      </c>
      <c r="AE85" s="62"/>
      <c r="AF85" s="62">
        <v>1</v>
      </c>
      <c r="AG85" s="92"/>
      <c r="AH85" s="92"/>
      <c r="AI85" s="92"/>
      <c r="AJ85" s="92"/>
      <c r="AK85" s="92"/>
      <c r="AL85" s="92"/>
      <c r="AM85" s="92"/>
      <c r="AN85" s="63">
        <v>14</v>
      </c>
      <c r="AO85" s="92"/>
      <c r="AP85" s="63">
        <v>1</v>
      </c>
      <c r="AQ85" s="63"/>
      <c r="AR85" s="63">
        <v>1</v>
      </c>
      <c r="AS85" s="63"/>
      <c r="AT85" s="63">
        <v>1</v>
      </c>
      <c r="AU85" s="92"/>
      <c r="AV85" s="63">
        <v>0</v>
      </c>
      <c r="AW85" s="92"/>
      <c r="AX85" s="63">
        <v>0</v>
      </c>
      <c r="AY85" s="63"/>
      <c r="AZ85" s="63">
        <v>0</v>
      </c>
      <c r="BA85" s="63"/>
      <c r="BB85" s="63">
        <v>14</v>
      </c>
      <c r="BC85" s="92"/>
      <c r="BD85" s="63">
        <v>14</v>
      </c>
      <c r="BE85" s="92"/>
      <c r="BF85" s="92"/>
      <c r="BG85" s="92"/>
      <c r="BH85" s="63"/>
      <c r="BI85" s="92"/>
    </row>
    <row r="86" spans="1:61" s="58" customFormat="1" ht="15" customHeight="1" x14ac:dyDescent="0.2">
      <c r="A86" s="97"/>
      <c r="B86" s="67" t="s">
        <v>323</v>
      </c>
      <c r="C86" s="60" t="s">
        <v>682</v>
      </c>
      <c r="D86" s="69" t="s">
        <v>231</v>
      </c>
      <c r="E86" s="69" t="s">
        <v>290</v>
      </c>
      <c r="F86" s="67" t="s">
        <v>122</v>
      </c>
      <c r="G86" s="67" t="s">
        <v>144</v>
      </c>
      <c r="H86" s="67" t="s">
        <v>347</v>
      </c>
      <c r="I86" s="160" t="s">
        <v>497</v>
      </c>
      <c r="J86" s="63">
        <v>0</v>
      </c>
      <c r="K86" s="63"/>
      <c r="L86" s="63">
        <v>0</v>
      </c>
      <c r="M86" s="62"/>
      <c r="N86" s="63">
        <v>0</v>
      </c>
      <c r="O86" s="63"/>
      <c r="P86" s="63">
        <v>0</v>
      </c>
      <c r="Q86" s="63"/>
      <c r="R86" s="63">
        <v>0</v>
      </c>
      <c r="S86" s="63"/>
      <c r="T86" s="63">
        <v>12</v>
      </c>
      <c r="U86" s="63"/>
      <c r="V86" s="63">
        <v>1</v>
      </c>
      <c r="W86" s="63"/>
      <c r="X86" s="63">
        <v>1</v>
      </c>
      <c r="Y86" s="63"/>
      <c r="Z86" s="63">
        <v>0</v>
      </c>
      <c r="AA86" s="63"/>
      <c r="AB86" s="62">
        <v>0</v>
      </c>
      <c r="AC86" s="62"/>
      <c r="AD86" s="62">
        <v>0</v>
      </c>
      <c r="AE86" s="62"/>
      <c r="AF86" s="62">
        <v>0</v>
      </c>
      <c r="AG86" s="62"/>
      <c r="AH86" s="62">
        <v>12</v>
      </c>
      <c r="AI86" s="62"/>
      <c r="AJ86" s="62">
        <v>1</v>
      </c>
      <c r="AK86" s="62"/>
      <c r="AL86" s="62">
        <v>1</v>
      </c>
      <c r="AM86" s="62"/>
      <c r="AN86" s="63">
        <v>0</v>
      </c>
      <c r="AO86" s="63"/>
      <c r="AP86" s="63">
        <v>0</v>
      </c>
      <c r="AQ86" s="63"/>
      <c r="AR86" s="63">
        <v>0</v>
      </c>
      <c r="AS86" s="63"/>
      <c r="AT86" s="63"/>
      <c r="AU86" s="63"/>
      <c r="AV86" s="63">
        <v>0</v>
      </c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</row>
    <row r="87" spans="1:61" s="58" customFormat="1" ht="15" customHeight="1" x14ac:dyDescent="0.2">
      <c r="A87" s="65"/>
      <c r="B87" s="65" t="s">
        <v>323</v>
      </c>
      <c r="C87" s="65"/>
      <c r="D87" s="65"/>
      <c r="E87" s="65" t="s">
        <v>339</v>
      </c>
      <c r="F87" s="65"/>
      <c r="G87" s="65"/>
      <c r="H87" s="65"/>
      <c r="I87" s="65"/>
      <c r="J87" s="66">
        <f>SUM(J80:J86)</f>
        <v>88</v>
      </c>
      <c r="K87" s="66">
        <f t="shared" ref="K87:AU87" si="46">SUM(K80:K86)</f>
        <v>0</v>
      </c>
      <c r="L87" s="66">
        <f t="shared" si="46"/>
        <v>6</v>
      </c>
      <c r="M87" s="66">
        <f t="shared" si="46"/>
        <v>0</v>
      </c>
      <c r="N87" s="66">
        <f t="shared" si="46"/>
        <v>88</v>
      </c>
      <c r="O87" s="66">
        <f t="shared" si="46"/>
        <v>0</v>
      </c>
      <c r="P87" s="66">
        <f t="shared" si="46"/>
        <v>6</v>
      </c>
      <c r="Q87" s="66">
        <f t="shared" si="46"/>
        <v>0</v>
      </c>
      <c r="R87" s="66">
        <f t="shared" si="46"/>
        <v>6</v>
      </c>
      <c r="S87" s="66">
        <f t="shared" si="46"/>
        <v>0</v>
      </c>
      <c r="T87" s="66">
        <f t="shared" si="46"/>
        <v>12</v>
      </c>
      <c r="U87" s="66">
        <f t="shared" si="46"/>
        <v>0</v>
      </c>
      <c r="V87" s="66">
        <f t="shared" si="46"/>
        <v>1</v>
      </c>
      <c r="W87" s="66">
        <f t="shared" si="46"/>
        <v>0</v>
      </c>
      <c r="X87" s="66">
        <f t="shared" si="46"/>
        <v>1</v>
      </c>
      <c r="Y87" s="66">
        <f t="shared" si="46"/>
        <v>0</v>
      </c>
      <c r="Z87" s="66">
        <f t="shared" si="46"/>
        <v>88</v>
      </c>
      <c r="AA87" s="66">
        <f t="shared" si="46"/>
        <v>0</v>
      </c>
      <c r="AB87" s="66">
        <f t="shared" si="46"/>
        <v>6</v>
      </c>
      <c r="AC87" s="66">
        <f t="shared" si="46"/>
        <v>0</v>
      </c>
      <c r="AD87" s="66">
        <f t="shared" si="46"/>
        <v>6</v>
      </c>
      <c r="AE87" s="66">
        <f t="shared" si="46"/>
        <v>0</v>
      </c>
      <c r="AF87" s="66">
        <f t="shared" si="46"/>
        <v>6</v>
      </c>
      <c r="AG87" s="66">
        <f t="shared" si="46"/>
        <v>0</v>
      </c>
      <c r="AH87" s="66">
        <f t="shared" si="46"/>
        <v>12</v>
      </c>
      <c r="AI87" s="66">
        <f t="shared" si="46"/>
        <v>0</v>
      </c>
      <c r="AJ87" s="66">
        <f t="shared" si="46"/>
        <v>1</v>
      </c>
      <c r="AK87" s="66">
        <f t="shared" si="46"/>
        <v>0</v>
      </c>
      <c r="AL87" s="66">
        <f t="shared" si="46"/>
        <v>1</v>
      </c>
      <c r="AM87" s="66">
        <f t="shared" si="46"/>
        <v>0</v>
      </c>
      <c r="AN87" s="66">
        <f t="shared" si="46"/>
        <v>88</v>
      </c>
      <c r="AO87" s="66">
        <f t="shared" si="46"/>
        <v>0</v>
      </c>
      <c r="AP87" s="66">
        <f t="shared" si="46"/>
        <v>6</v>
      </c>
      <c r="AQ87" s="66">
        <f t="shared" si="46"/>
        <v>0</v>
      </c>
      <c r="AR87" s="66">
        <f t="shared" si="46"/>
        <v>6</v>
      </c>
      <c r="AS87" s="66">
        <f t="shared" si="46"/>
        <v>0</v>
      </c>
      <c r="AT87" s="66">
        <f t="shared" si="46"/>
        <v>6</v>
      </c>
      <c r="AU87" s="66">
        <f t="shared" si="46"/>
        <v>0</v>
      </c>
      <c r="AV87" s="66">
        <f t="shared" ref="AV87:BA87" si="47">SUM(AV80:AV86)</f>
        <v>32</v>
      </c>
      <c r="AW87" s="66">
        <f t="shared" si="47"/>
        <v>0</v>
      </c>
      <c r="AX87" s="66">
        <f t="shared" si="47"/>
        <v>2</v>
      </c>
      <c r="AY87" s="66">
        <f t="shared" si="47"/>
        <v>0</v>
      </c>
      <c r="AZ87" s="66">
        <f t="shared" si="47"/>
        <v>2</v>
      </c>
      <c r="BA87" s="66">
        <f t="shared" si="47"/>
        <v>0</v>
      </c>
      <c r="BB87" s="66">
        <f t="shared" ref="BB87:BI87" si="48">SUM(BB80:BB86)</f>
        <v>88</v>
      </c>
      <c r="BC87" s="66">
        <f t="shared" si="48"/>
        <v>0</v>
      </c>
      <c r="BD87" s="66">
        <f>SUM(BD80:BD86)</f>
        <v>88</v>
      </c>
      <c r="BE87" s="66">
        <f>SUM(BE80:BE86)</f>
        <v>0</v>
      </c>
      <c r="BF87" s="66">
        <f t="shared" si="48"/>
        <v>0</v>
      </c>
      <c r="BG87" s="66">
        <f t="shared" si="48"/>
        <v>0</v>
      </c>
      <c r="BH87" s="66">
        <f t="shared" si="48"/>
        <v>14</v>
      </c>
      <c r="BI87" s="66">
        <f t="shared" si="48"/>
        <v>0</v>
      </c>
    </row>
    <row r="88" spans="1:61" s="58" customFormat="1" ht="15" customHeight="1" x14ac:dyDescent="0.2">
      <c r="A88" s="97"/>
      <c r="B88" s="67"/>
      <c r="C88" s="68"/>
      <c r="D88" s="69"/>
      <c r="E88" s="69"/>
      <c r="F88" s="67"/>
      <c r="G88" s="67"/>
      <c r="H88" s="67"/>
      <c r="I88" s="67"/>
      <c r="J88" s="63"/>
      <c r="K88" s="63"/>
      <c r="L88" s="63"/>
      <c r="M88" s="62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</row>
    <row r="89" spans="1:61" s="58" customFormat="1" ht="15" customHeight="1" x14ac:dyDescent="0.2">
      <c r="A89" s="97"/>
      <c r="B89" s="67" t="s">
        <v>308</v>
      </c>
      <c r="C89" s="60" t="s">
        <v>682</v>
      </c>
      <c r="D89" s="69" t="s">
        <v>49</v>
      </c>
      <c r="E89" s="69" t="s">
        <v>175</v>
      </c>
      <c r="F89" s="67" t="s">
        <v>345</v>
      </c>
      <c r="G89" s="161" t="s">
        <v>501</v>
      </c>
      <c r="H89" s="67" t="s">
        <v>345</v>
      </c>
      <c r="I89" s="160" t="s">
        <v>500</v>
      </c>
      <c r="J89" s="63">
        <v>14</v>
      </c>
      <c r="K89" s="63"/>
      <c r="L89" s="63">
        <v>1</v>
      </c>
      <c r="M89" s="62"/>
      <c r="N89" s="63">
        <v>14</v>
      </c>
      <c r="O89" s="63"/>
      <c r="P89" s="63">
        <v>1</v>
      </c>
      <c r="Q89" s="63"/>
      <c r="R89" s="63">
        <v>1</v>
      </c>
      <c r="S89" s="63"/>
      <c r="T89" s="63"/>
      <c r="U89" s="63"/>
      <c r="V89" s="63"/>
      <c r="W89" s="63"/>
      <c r="X89" s="63"/>
      <c r="Y89" s="63"/>
      <c r="Z89" s="63">
        <v>14</v>
      </c>
      <c r="AA89" s="63"/>
      <c r="AB89" s="62">
        <v>1</v>
      </c>
      <c r="AC89" s="62"/>
      <c r="AD89" s="62">
        <v>1</v>
      </c>
      <c r="AE89" s="62"/>
      <c r="AF89" s="62">
        <v>1</v>
      </c>
      <c r="AG89" s="62"/>
      <c r="AH89" s="62"/>
      <c r="AI89" s="62"/>
      <c r="AJ89" s="62"/>
      <c r="AK89" s="62"/>
      <c r="AL89" s="62"/>
      <c r="AM89" s="62"/>
      <c r="AN89" s="63">
        <v>14</v>
      </c>
      <c r="AO89" s="63"/>
      <c r="AP89" s="63">
        <v>1</v>
      </c>
      <c r="AQ89" s="63"/>
      <c r="AR89" s="63">
        <v>1</v>
      </c>
      <c r="AS89" s="63"/>
      <c r="AT89" s="63">
        <v>1</v>
      </c>
      <c r="AU89" s="63"/>
      <c r="AV89" s="63">
        <v>14</v>
      </c>
      <c r="AW89" s="63"/>
      <c r="AX89" s="63">
        <v>1</v>
      </c>
      <c r="AY89" s="63"/>
      <c r="AZ89" s="63">
        <v>1</v>
      </c>
      <c r="BA89" s="63"/>
      <c r="BB89" s="63">
        <v>14</v>
      </c>
      <c r="BC89" s="63"/>
      <c r="BD89" s="63">
        <v>14</v>
      </c>
      <c r="BE89" s="63"/>
      <c r="BF89" s="63"/>
      <c r="BG89" s="63"/>
      <c r="BH89" s="63">
        <v>14</v>
      </c>
      <c r="BI89" s="63"/>
    </row>
    <row r="90" spans="1:61" s="58" customFormat="1" ht="15" customHeight="1" x14ac:dyDescent="0.2">
      <c r="A90" s="97"/>
      <c r="B90" s="67" t="s">
        <v>308</v>
      </c>
      <c r="C90" s="60" t="s">
        <v>682</v>
      </c>
      <c r="D90" s="69" t="s">
        <v>56</v>
      </c>
      <c r="E90" s="69" t="s">
        <v>57</v>
      </c>
      <c r="F90" s="67" t="s">
        <v>120</v>
      </c>
      <c r="G90" s="67" t="s">
        <v>230</v>
      </c>
      <c r="H90" s="119" t="s">
        <v>347</v>
      </c>
      <c r="I90" s="160" t="s">
        <v>499</v>
      </c>
      <c r="J90" s="63">
        <v>24</v>
      </c>
      <c r="K90" s="63"/>
      <c r="L90" s="63">
        <v>1</v>
      </c>
      <c r="M90" s="62"/>
      <c r="N90" s="63">
        <v>24</v>
      </c>
      <c r="O90" s="63"/>
      <c r="P90" s="63">
        <v>1</v>
      </c>
      <c r="Q90" s="63"/>
      <c r="R90" s="63">
        <v>1</v>
      </c>
      <c r="S90" s="63"/>
      <c r="T90" s="63"/>
      <c r="U90" s="63"/>
      <c r="V90" s="63"/>
      <c r="W90" s="63"/>
      <c r="X90" s="63"/>
      <c r="Y90" s="63"/>
      <c r="Z90" s="63">
        <v>24</v>
      </c>
      <c r="AA90" s="63"/>
      <c r="AB90" s="62">
        <v>2</v>
      </c>
      <c r="AC90" s="62"/>
      <c r="AD90" s="62">
        <v>2</v>
      </c>
      <c r="AE90" s="62"/>
      <c r="AF90" s="62">
        <v>2</v>
      </c>
      <c r="AG90" s="62"/>
      <c r="AH90" s="62"/>
      <c r="AI90" s="62"/>
      <c r="AJ90" s="62"/>
      <c r="AK90" s="62"/>
      <c r="AL90" s="62"/>
      <c r="AM90" s="62"/>
      <c r="AN90" s="63">
        <v>24</v>
      </c>
      <c r="AO90" s="63"/>
      <c r="AP90" s="63">
        <v>1</v>
      </c>
      <c r="AQ90" s="63"/>
      <c r="AR90" s="63">
        <v>1</v>
      </c>
      <c r="AS90" s="63"/>
      <c r="AT90" s="63">
        <v>1</v>
      </c>
      <c r="AU90" s="63"/>
      <c r="AV90" s="63">
        <v>24</v>
      </c>
      <c r="AW90" s="63"/>
      <c r="AX90" s="63">
        <v>1</v>
      </c>
      <c r="AY90" s="63"/>
      <c r="AZ90" s="63">
        <v>1</v>
      </c>
      <c r="BA90" s="63"/>
      <c r="BB90" s="63"/>
      <c r="BC90" s="63"/>
      <c r="BD90" s="63"/>
      <c r="BE90" s="63"/>
      <c r="BF90" s="63"/>
      <c r="BG90" s="63"/>
      <c r="BH90" s="63"/>
      <c r="BI90" s="63"/>
    </row>
    <row r="91" spans="1:61" s="58" customFormat="1" ht="15" customHeight="1" x14ac:dyDescent="0.2">
      <c r="A91" s="97"/>
      <c r="B91" s="67" t="s">
        <v>308</v>
      </c>
      <c r="C91" s="60" t="s">
        <v>682</v>
      </c>
      <c r="D91" s="69" t="s">
        <v>55</v>
      </c>
      <c r="E91" s="69" t="s">
        <v>58</v>
      </c>
      <c r="F91" s="67" t="s">
        <v>346</v>
      </c>
      <c r="G91" s="161" t="s">
        <v>501</v>
      </c>
      <c r="H91" s="119" t="s">
        <v>347</v>
      </c>
      <c r="I91" s="160" t="s">
        <v>500</v>
      </c>
      <c r="J91" s="63">
        <v>18</v>
      </c>
      <c r="K91" s="63"/>
      <c r="L91" s="63">
        <v>1</v>
      </c>
      <c r="M91" s="62"/>
      <c r="N91" s="63">
        <v>18</v>
      </c>
      <c r="O91" s="63"/>
      <c r="P91" s="63">
        <v>1</v>
      </c>
      <c r="Q91" s="63"/>
      <c r="R91" s="63">
        <v>1</v>
      </c>
      <c r="S91" s="63"/>
      <c r="T91" s="63"/>
      <c r="U91" s="63"/>
      <c r="V91" s="63"/>
      <c r="W91" s="63"/>
      <c r="X91" s="63"/>
      <c r="Y91" s="63"/>
      <c r="Z91" s="63">
        <v>18</v>
      </c>
      <c r="AA91" s="63"/>
      <c r="AB91" s="62">
        <v>1</v>
      </c>
      <c r="AC91" s="62"/>
      <c r="AD91" s="62">
        <v>1</v>
      </c>
      <c r="AE91" s="62"/>
      <c r="AF91" s="62">
        <v>1</v>
      </c>
      <c r="AG91" s="62"/>
      <c r="AH91" s="62"/>
      <c r="AI91" s="62"/>
      <c r="AJ91" s="62"/>
      <c r="AK91" s="62"/>
      <c r="AL91" s="62"/>
      <c r="AM91" s="62"/>
      <c r="AN91" s="63">
        <v>18</v>
      </c>
      <c r="AO91" s="63"/>
      <c r="AP91" s="63">
        <v>1</v>
      </c>
      <c r="AQ91" s="63"/>
      <c r="AR91" s="63">
        <v>1</v>
      </c>
      <c r="AS91" s="63"/>
      <c r="AT91" s="63">
        <v>1</v>
      </c>
      <c r="AU91" s="63"/>
      <c r="AV91" s="63">
        <v>18</v>
      </c>
      <c r="AW91" s="63"/>
      <c r="AX91" s="63">
        <v>1</v>
      </c>
      <c r="AY91" s="63"/>
      <c r="AZ91" s="63">
        <v>1</v>
      </c>
      <c r="BA91" s="63"/>
      <c r="BB91" s="63">
        <v>18</v>
      </c>
      <c r="BC91" s="63"/>
      <c r="BD91" s="63">
        <v>18</v>
      </c>
      <c r="BE91" s="63"/>
      <c r="BF91" s="63"/>
      <c r="BG91" s="63"/>
      <c r="BH91" s="63">
        <v>18</v>
      </c>
      <c r="BI91" s="63"/>
    </row>
    <row r="92" spans="1:61" s="58" customFormat="1" ht="15" customHeight="1" x14ac:dyDescent="0.2">
      <c r="A92" s="97"/>
      <c r="B92" s="67" t="s">
        <v>308</v>
      </c>
      <c r="C92" s="60" t="s">
        <v>682</v>
      </c>
      <c r="D92" s="69" t="s">
        <v>241</v>
      </c>
      <c r="E92" s="69" t="s">
        <v>151</v>
      </c>
      <c r="F92" s="67" t="s">
        <v>122</v>
      </c>
      <c r="G92" s="67" t="s">
        <v>144</v>
      </c>
      <c r="H92" s="119" t="s">
        <v>347</v>
      </c>
      <c r="I92" s="160" t="s">
        <v>497</v>
      </c>
      <c r="J92" s="63">
        <v>0</v>
      </c>
      <c r="K92" s="63"/>
      <c r="L92" s="63">
        <v>0</v>
      </c>
      <c r="M92" s="62"/>
      <c r="N92" s="63">
        <v>0</v>
      </c>
      <c r="O92" s="63"/>
      <c r="P92" s="63">
        <v>0</v>
      </c>
      <c r="Q92" s="63"/>
      <c r="R92" s="63">
        <v>0</v>
      </c>
      <c r="S92" s="63"/>
      <c r="T92" s="63">
        <v>18</v>
      </c>
      <c r="U92" s="63"/>
      <c r="V92" s="63">
        <v>1</v>
      </c>
      <c r="W92" s="63"/>
      <c r="X92" s="63">
        <v>1</v>
      </c>
      <c r="Y92" s="63"/>
      <c r="Z92" s="63">
        <v>0</v>
      </c>
      <c r="AA92" s="63"/>
      <c r="AB92" s="62">
        <v>0</v>
      </c>
      <c r="AC92" s="62"/>
      <c r="AD92" s="62">
        <v>0</v>
      </c>
      <c r="AE92" s="62"/>
      <c r="AF92" s="62">
        <v>0</v>
      </c>
      <c r="AG92" s="62"/>
      <c r="AH92" s="62">
        <v>18</v>
      </c>
      <c r="AI92" s="62"/>
      <c r="AJ92" s="62">
        <v>1</v>
      </c>
      <c r="AK92" s="62"/>
      <c r="AL92" s="62">
        <v>1</v>
      </c>
      <c r="AM92" s="62"/>
      <c r="AN92" s="63">
        <v>0</v>
      </c>
      <c r="AO92" s="63"/>
      <c r="AP92" s="63">
        <v>0</v>
      </c>
      <c r="AQ92" s="63"/>
      <c r="AR92" s="63">
        <v>0</v>
      </c>
      <c r="AS92" s="63"/>
      <c r="AT92" s="63"/>
      <c r="AU92" s="63"/>
      <c r="AV92" s="63">
        <v>0</v>
      </c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</row>
    <row r="93" spans="1:61" s="58" customFormat="1" ht="15" customHeight="1" x14ac:dyDescent="0.2">
      <c r="A93" s="65"/>
      <c r="B93" s="65" t="s">
        <v>308</v>
      </c>
      <c r="C93" s="65"/>
      <c r="D93" s="65"/>
      <c r="E93" s="65" t="s">
        <v>339</v>
      </c>
      <c r="F93" s="65"/>
      <c r="G93" s="65"/>
      <c r="H93" s="65"/>
      <c r="I93" s="65"/>
      <c r="J93" s="66">
        <f>SUM(J89:J92)</f>
        <v>56</v>
      </c>
      <c r="K93" s="66">
        <f t="shared" ref="K93:AU93" si="49">SUM(K89:K92)</f>
        <v>0</v>
      </c>
      <c r="L93" s="66">
        <f t="shared" si="49"/>
        <v>3</v>
      </c>
      <c r="M93" s="66">
        <f t="shared" si="49"/>
        <v>0</v>
      </c>
      <c r="N93" s="66">
        <f t="shared" si="49"/>
        <v>56</v>
      </c>
      <c r="O93" s="66">
        <f t="shared" si="49"/>
        <v>0</v>
      </c>
      <c r="P93" s="66">
        <f t="shared" si="49"/>
        <v>3</v>
      </c>
      <c r="Q93" s="66">
        <f t="shared" si="49"/>
        <v>0</v>
      </c>
      <c r="R93" s="66">
        <f t="shared" si="49"/>
        <v>3</v>
      </c>
      <c r="S93" s="66">
        <f t="shared" si="49"/>
        <v>0</v>
      </c>
      <c r="T93" s="66">
        <f t="shared" si="49"/>
        <v>18</v>
      </c>
      <c r="U93" s="66">
        <f t="shared" si="49"/>
        <v>0</v>
      </c>
      <c r="V93" s="66">
        <f t="shared" si="49"/>
        <v>1</v>
      </c>
      <c r="W93" s="66">
        <f t="shared" si="49"/>
        <v>0</v>
      </c>
      <c r="X93" s="66">
        <f t="shared" si="49"/>
        <v>1</v>
      </c>
      <c r="Y93" s="66">
        <f t="shared" si="49"/>
        <v>0</v>
      </c>
      <c r="Z93" s="66">
        <f t="shared" si="49"/>
        <v>56</v>
      </c>
      <c r="AA93" s="66">
        <f t="shared" si="49"/>
        <v>0</v>
      </c>
      <c r="AB93" s="66">
        <f t="shared" si="49"/>
        <v>4</v>
      </c>
      <c r="AC93" s="66">
        <f t="shared" si="49"/>
        <v>0</v>
      </c>
      <c r="AD93" s="66">
        <f t="shared" si="49"/>
        <v>4</v>
      </c>
      <c r="AE93" s="66">
        <f t="shared" si="49"/>
        <v>0</v>
      </c>
      <c r="AF93" s="66">
        <f t="shared" si="49"/>
        <v>4</v>
      </c>
      <c r="AG93" s="66">
        <f t="shared" si="49"/>
        <v>0</v>
      </c>
      <c r="AH93" s="66">
        <f t="shared" si="49"/>
        <v>18</v>
      </c>
      <c r="AI93" s="66">
        <f t="shared" si="49"/>
        <v>0</v>
      </c>
      <c r="AJ93" s="66">
        <f t="shared" si="49"/>
        <v>1</v>
      </c>
      <c r="AK93" s="66">
        <f t="shared" si="49"/>
        <v>0</v>
      </c>
      <c r="AL93" s="66">
        <f t="shared" si="49"/>
        <v>1</v>
      </c>
      <c r="AM93" s="66">
        <f t="shared" si="49"/>
        <v>0</v>
      </c>
      <c r="AN93" s="66">
        <f t="shared" si="49"/>
        <v>56</v>
      </c>
      <c r="AO93" s="66">
        <f t="shared" si="49"/>
        <v>0</v>
      </c>
      <c r="AP93" s="66">
        <f t="shared" si="49"/>
        <v>3</v>
      </c>
      <c r="AQ93" s="66">
        <f t="shared" si="49"/>
        <v>0</v>
      </c>
      <c r="AR93" s="66">
        <f t="shared" si="49"/>
        <v>3</v>
      </c>
      <c r="AS93" s="66">
        <f t="shared" si="49"/>
        <v>0</v>
      </c>
      <c r="AT93" s="66">
        <f t="shared" si="49"/>
        <v>3</v>
      </c>
      <c r="AU93" s="66">
        <f t="shared" si="49"/>
        <v>0</v>
      </c>
      <c r="AV93" s="66">
        <f t="shared" ref="AV93:BA93" si="50">SUM(AV89:AV92)</f>
        <v>56</v>
      </c>
      <c r="AW93" s="66">
        <f t="shared" si="50"/>
        <v>0</v>
      </c>
      <c r="AX93" s="66">
        <f t="shared" si="50"/>
        <v>3</v>
      </c>
      <c r="AY93" s="66">
        <f t="shared" si="50"/>
        <v>0</v>
      </c>
      <c r="AZ93" s="66">
        <f t="shared" si="50"/>
        <v>3</v>
      </c>
      <c r="BA93" s="66">
        <f t="shared" si="50"/>
        <v>0</v>
      </c>
      <c r="BB93" s="66">
        <f t="shared" ref="BB93:BI93" si="51">SUM(BB89:BB92)</f>
        <v>32</v>
      </c>
      <c r="BC93" s="66">
        <f t="shared" si="51"/>
        <v>0</v>
      </c>
      <c r="BD93" s="66">
        <f>SUM(BD89:BD92)</f>
        <v>32</v>
      </c>
      <c r="BE93" s="66">
        <f>SUM(BE89:BE92)</f>
        <v>0</v>
      </c>
      <c r="BF93" s="66">
        <f t="shared" si="51"/>
        <v>0</v>
      </c>
      <c r="BG93" s="66">
        <f t="shared" si="51"/>
        <v>0</v>
      </c>
      <c r="BH93" s="66">
        <f t="shared" si="51"/>
        <v>32</v>
      </c>
      <c r="BI93" s="66">
        <f t="shared" si="51"/>
        <v>0</v>
      </c>
    </row>
    <row r="94" spans="1:61" s="58" customFormat="1" ht="15" customHeight="1" x14ac:dyDescent="0.2">
      <c r="A94" s="97"/>
      <c r="B94" s="67"/>
      <c r="C94" s="68"/>
      <c r="D94" s="69"/>
      <c r="E94" s="69"/>
      <c r="F94" s="67"/>
      <c r="G94" s="67"/>
      <c r="H94" s="67"/>
      <c r="I94" s="67"/>
      <c r="J94" s="63"/>
      <c r="K94" s="63"/>
      <c r="L94" s="63"/>
      <c r="M94" s="62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</row>
    <row r="95" spans="1:61" s="58" customFormat="1" ht="15" customHeight="1" x14ac:dyDescent="0.2">
      <c r="A95" s="97"/>
      <c r="B95" s="60" t="s">
        <v>314</v>
      </c>
      <c r="C95" s="60" t="s">
        <v>682</v>
      </c>
      <c r="D95" s="69" t="s">
        <v>45</v>
      </c>
      <c r="E95" s="69" t="s">
        <v>81</v>
      </c>
      <c r="F95" s="60" t="s">
        <v>122</v>
      </c>
      <c r="G95" s="67" t="s">
        <v>230</v>
      </c>
      <c r="H95" s="119" t="s">
        <v>347</v>
      </c>
      <c r="I95" s="160" t="s">
        <v>499</v>
      </c>
      <c r="J95" s="62">
        <v>24</v>
      </c>
      <c r="K95" s="62"/>
      <c r="L95" s="62">
        <v>1</v>
      </c>
      <c r="M95" s="62"/>
      <c r="N95" s="62">
        <v>24</v>
      </c>
      <c r="O95" s="63"/>
      <c r="P95" s="63">
        <v>1</v>
      </c>
      <c r="Q95" s="63"/>
      <c r="R95" s="63">
        <v>1</v>
      </c>
      <c r="S95" s="63"/>
      <c r="T95" s="63"/>
      <c r="U95" s="63"/>
      <c r="V95" s="63"/>
      <c r="W95" s="63"/>
      <c r="X95" s="63"/>
      <c r="Y95" s="63"/>
      <c r="Z95" s="62">
        <v>24</v>
      </c>
      <c r="AA95" s="63"/>
      <c r="AB95" s="62">
        <v>2</v>
      </c>
      <c r="AC95" s="62"/>
      <c r="AD95" s="62">
        <v>2</v>
      </c>
      <c r="AE95" s="62"/>
      <c r="AF95" s="62">
        <v>2</v>
      </c>
      <c r="AG95" s="63"/>
      <c r="AH95" s="63"/>
      <c r="AI95" s="63"/>
      <c r="AJ95" s="63"/>
      <c r="AK95" s="63"/>
      <c r="AL95" s="63"/>
      <c r="AM95" s="63"/>
      <c r="AN95" s="62">
        <v>24</v>
      </c>
      <c r="AO95" s="63"/>
      <c r="AP95" s="63">
        <v>1</v>
      </c>
      <c r="AQ95" s="63"/>
      <c r="AR95" s="63">
        <v>1</v>
      </c>
      <c r="AS95" s="63"/>
      <c r="AT95" s="63">
        <v>1</v>
      </c>
      <c r="AU95" s="63"/>
      <c r="AV95" s="62">
        <v>24</v>
      </c>
      <c r="AW95" s="63"/>
      <c r="AX95" s="63">
        <v>1</v>
      </c>
      <c r="AY95" s="63"/>
      <c r="AZ95" s="63">
        <v>1</v>
      </c>
      <c r="BA95" s="63"/>
      <c r="BB95" s="63"/>
      <c r="BC95" s="63"/>
      <c r="BD95" s="63"/>
      <c r="BE95" s="63"/>
      <c r="BF95" s="63"/>
      <c r="BG95" s="63"/>
      <c r="BH95" s="63"/>
      <c r="BI95" s="63"/>
    </row>
    <row r="96" spans="1:61" s="58" customFormat="1" ht="15" customHeight="1" x14ac:dyDescent="0.2">
      <c r="A96" s="65"/>
      <c r="B96" s="65" t="s">
        <v>314</v>
      </c>
      <c r="C96" s="65"/>
      <c r="D96" s="65"/>
      <c r="E96" s="65" t="s">
        <v>339</v>
      </c>
      <c r="F96" s="65"/>
      <c r="G96" s="65"/>
      <c r="H96" s="65"/>
      <c r="I96" s="65"/>
      <c r="J96" s="66">
        <f t="shared" ref="J96:AM96" si="52">SUM(J95:J95)</f>
        <v>24</v>
      </c>
      <c r="K96" s="66">
        <f t="shared" si="52"/>
        <v>0</v>
      </c>
      <c r="L96" s="66">
        <f t="shared" si="52"/>
        <v>1</v>
      </c>
      <c r="M96" s="66">
        <f t="shared" si="52"/>
        <v>0</v>
      </c>
      <c r="N96" s="66">
        <f>SUM(N95:N95)</f>
        <v>24</v>
      </c>
      <c r="O96" s="66">
        <f t="shared" si="52"/>
        <v>0</v>
      </c>
      <c r="P96" s="66">
        <f t="shared" si="52"/>
        <v>1</v>
      </c>
      <c r="Q96" s="66">
        <f t="shared" si="52"/>
        <v>0</v>
      </c>
      <c r="R96" s="66">
        <f t="shared" si="52"/>
        <v>1</v>
      </c>
      <c r="S96" s="66">
        <f t="shared" si="52"/>
        <v>0</v>
      </c>
      <c r="T96" s="66">
        <f t="shared" ref="T96:Y96" si="53">SUM(T95:T95)</f>
        <v>0</v>
      </c>
      <c r="U96" s="66">
        <f t="shared" si="53"/>
        <v>0</v>
      </c>
      <c r="V96" s="66">
        <f t="shared" si="53"/>
        <v>0</v>
      </c>
      <c r="W96" s="66">
        <f t="shared" si="53"/>
        <v>0</v>
      </c>
      <c r="X96" s="66">
        <f t="shared" si="53"/>
        <v>0</v>
      </c>
      <c r="Y96" s="66">
        <f t="shared" si="53"/>
        <v>0</v>
      </c>
      <c r="Z96" s="66">
        <f>SUM(Z95:Z95)</f>
        <v>24</v>
      </c>
      <c r="AA96" s="66">
        <f t="shared" si="52"/>
        <v>0</v>
      </c>
      <c r="AB96" s="66">
        <f t="shared" si="52"/>
        <v>2</v>
      </c>
      <c r="AC96" s="66">
        <f t="shared" si="52"/>
        <v>0</v>
      </c>
      <c r="AD96" s="66">
        <f t="shared" si="52"/>
        <v>2</v>
      </c>
      <c r="AE96" s="66">
        <f t="shared" si="52"/>
        <v>0</v>
      </c>
      <c r="AF96" s="66">
        <f t="shared" si="52"/>
        <v>2</v>
      </c>
      <c r="AG96" s="66">
        <f t="shared" si="52"/>
        <v>0</v>
      </c>
      <c r="AH96" s="66">
        <f t="shared" si="52"/>
        <v>0</v>
      </c>
      <c r="AI96" s="66">
        <f t="shared" si="52"/>
        <v>0</v>
      </c>
      <c r="AJ96" s="66">
        <f t="shared" si="52"/>
        <v>0</v>
      </c>
      <c r="AK96" s="66">
        <f t="shared" si="52"/>
        <v>0</v>
      </c>
      <c r="AL96" s="66">
        <f t="shared" si="52"/>
        <v>0</v>
      </c>
      <c r="AM96" s="66">
        <f t="shared" si="52"/>
        <v>0</v>
      </c>
      <c r="AN96" s="66">
        <f>SUM(AN95:AN95)</f>
        <v>24</v>
      </c>
      <c r="AO96" s="66">
        <f t="shared" ref="AO96:AU96" si="54">SUM(AO95:AO95)</f>
        <v>0</v>
      </c>
      <c r="AP96" s="66">
        <f t="shared" si="54"/>
        <v>1</v>
      </c>
      <c r="AQ96" s="66">
        <f t="shared" si="54"/>
        <v>0</v>
      </c>
      <c r="AR96" s="66">
        <f t="shared" si="54"/>
        <v>1</v>
      </c>
      <c r="AS96" s="66">
        <f t="shared" si="54"/>
        <v>0</v>
      </c>
      <c r="AT96" s="66">
        <f t="shared" si="54"/>
        <v>1</v>
      </c>
      <c r="AU96" s="66">
        <f t="shared" si="54"/>
        <v>0</v>
      </c>
      <c r="AV96" s="66">
        <f t="shared" ref="AV96:BA96" si="55">SUM(AV95:AV95)</f>
        <v>24</v>
      </c>
      <c r="AW96" s="66">
        <f t="shared" si="55"/>
        <v>0</v>
      </c>
      <c r="AX96" s="66">
        <f t="shared" si="55"/>
        <v>1</v>
      </c>
      <c r="AY96" s="66">
        <f t="shared" si="55"/>
        <v>0</v>
      </c>
      <c r="AZ96" s="66">
        <f t="shared" si="55"/>
        <v>1</v>
      </c>
      <c r="BA96" s="66">
        <f t="shared" si="55"/>
        <v>0</v>
      </c>
      <c r="BB96" s="66">
        <f t="shared" ref="BB96:BI96" si="56">SUM(BB95:BB95)</f>
        <v>0</v>
      </c>
      <c r="BC96" s="66">
        <f t="shared" si="56"/>
        <v>0</v>
      </c>
      <c r="BD96" s="66">
        <f>SUM(BD95:BD95)</f>
        <v>0</v>
      </c>
      <c r="BE96" s="66">
        <f>SUM(BE95:BE95)</f>
        <v>0</v>
      </c>
      <c r="BF96" s="66">
        <f t="shared" si="56"/>
        <v>0</v>
      </c>
      <c r="BG96" s="66">
        <f t="shared" si="56"/>
        <v>0</v>
      </c>
      <c r="BH96" s="66">
        <f t="shared" si="56"/>
        <v>0</v>
      </c>
      <c r="BI96" s="66">
        <f t="shared" si="56"/>
        <v>0</v>
      </c>
    </row>
    <row r="97" spans="1:62" s="58" customFormat="1" ht="15" customHeight="1" x14ac:dyDescent="0.2">
      <c r="A97" s="98"/>
      <c r="B97" s="60"/>
      <c r="C97" s="60"/>
      <c r="D97" s="69"/>
      <c r="E97" s="69"/>
      <c r="F97" s="60"/>
      <c r="G97" s="67"/>
      <c r="H97" s="67"/>
      <c r="I97" s="67"/>
      <c r="J97" s="63"/>
      <c r="K97" s="63"/>
      <c r="L97" s="63"/>
      <c r="M97" s="62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</row>
    <row r="98" spans="1:62" s="58" customFormat="1" ht="15" customHeight="1" x14ac:dyDescent="0.2">
      <c r="A98" s="98"/>
      <c r="B98" s="60" t="s">
        <v>317</v>
      </c>
      <c r="C98" s="60" t="s">
        <v>682</v>
      </c>
      <c r="D98" s="69" t="s">
        <v>480</v>
      </c>
      <c r="E98" s="69" t="s">
        <v>481</v>
      </c>
      <c r="F98" s="60" t="s">
        <v>120</v>
      </c>
      <c r="G98" s="67" t="s">
        <v>230</v>
      </c>
      <c r="H98" s="119" t="s">
        <v>347</v>
      </c>
      <c r="I98" s="160" t="s">
        <v>499</v>
      </c>
      <c r="J98" s="62">
        <v>24</v>
      </c>
      <c r="K98" s="62"/>
      <c r="L98" s="62">
        <v>1</v>
      </c>
      <c r="M98" s="62"/>
      <c r="N98" s="62">
        <v>24</v>
      </c>
      <c r="O98" s="63"/>
      <c r="P98" s="63">
        <v>1</v>
      </c>
      <c r="Q98" s="63"/>
      <c r="R98" s="63">
        <v>1</v>
      </c>
      <c r="S98" s="63"/>
      <c r="T98" s="63"/>
      <c r="U98" s="63"/>
      <c r="V98" s="63"/>
      <c r="W98" s="63"/>
      <c r="X98" s="63"/>
      <c r="Y98" s="63"/>
      <c r="Z98" s="62">
        <v>24</v>
      </c>
      <c r="AA98" s="63"/>
      <c r="AB98" s="62">
        <v>2</v>
      </c>
      <c r="AC98" s="62"/>
      <c r="AD98" s="62">
        <v>2</v>
      </c>
      <c r="AE98" s="62"/>
      <c r="AF98" s="62">
        <v>2</v>
      </c>
      <c r="AG98" s="63"/>
      <c r="AH98" s="63"/>
      <c r="AI98" s="63"/>
      <c r="AJ98" s="63"/>
      <c r="AK98" s="63"/>
      <c r="AL98" s="63"/>
      <c r="AM98" s="63"/>
      <c r="AN98" s="62">
        <v>24</v>
      </c>
      <c r="AO98" s="63"/>
      <c r="AP98" s="63">
        <v>1</v>
      </c>
      <c r="AQ98" s="63"/>
      <c r="AR98" s="63">
        <v>1</v>
      </c>
      <c r="AS98" s="63"/>
      <c r="AT98" s="63">
        <v>1</v>
      </c>
      <c r="AU98" s="63"/>
      <c r="AV98" s="62">
        <v>24</v>
      </c>
      <c r="AW98" s="63"/>
      <c r="AX98" s="63">
        <v>1</v>
      </c>
      <c r="AY98" s="63"/>
      <c r="AZ98" s="63">
        <v>1</v>
      </c>
      <c r="BA98" s="63"/>
      <c r="BB98" s="63"/>
      <c r="BC98" s="63"/>
      <c r="BD98" s="63"/>
      <c r="BE98" s="63"/>
      <c r="BF98" s="63"/>
      <c r="BG98" s="63"/>
      <c r="BH98" s="63"/>
      <c r="BI98" s="63"/>
    </row>
    <row r="99" spans="1:62" s="58" customFormat="1" ht="15" customHeight="1" x14ac:dyDescent="0.2">
      <c r="A99" s="97"/>
      <c r="B99" s="60" t="s">
        <v>317</v>
      </c>
      <c r="C99" s="60" t="s">
        <v>682</v>
      </c>
      <c r="D99" s="69" t="s">
        <v>191</v>
      </c>
      <c r="E99" s="69" t="s">
        <v>200</v>
      </c>
      <c r="F99" s="60" t="s">
        <v>122</v>
      </c>
      <c r="G99" s="161" t="s">
        <v>486</v>
      </c>
      <c r="H99" s="119" t="s">
        <v>347</v>
      </c>
      <c r="I99" s="160" t="s">
        <v>496</v>
      </c>
      <c r="J99" s="63">
        <v>14</v>
      </c>
      <c r="K99" s="63"/>
      <c r="L99" s="63">
        <v>1</v>
      </c>
      <c r="M99" s="62"/>
      <c r="N99" s="63">
        <v>14</v>
      </c>
      <c r="O99" s="63"/>
      <c r="P99" s="63">
        <v>1</v>
      </c>
      <c r="Q99" s="63"/>
      <c r="R99" s="63">
        <v>1</v>
      </c>
      <c r="S99" s="63"/>
      <c r="T99" s="63"/>
      <c r="U99" s="63"/>
      <c r="V99" s="63"/>
      <c r="W99" s="63"/>
      <c r="X99" s="63"/>
      <c r="Y99" s="63"/>
      <c r="Z99" s="63">
        <v>14</v>
      </c>
      <c r="AA99" s="63"/>
      <c r="AB99" s="62">
        <v>1</v>
      </c>
      <c r="AC99" s="62"/>
      <c r="AD99" s="62">
        <v>1</v>
      </c>
      <c r="AE99" s="62"/>
      <c r="AF99" s="62">
        <v>1</v>
      </c>
      <c r="AG99" s="62"/>
      <c r="AH99" s="62"/>
      <c r="AI99" s="62"/>
      <c r="AJ99" s="62"/>
      <c r="AK99" s="62"/>
      <c r="AL99" s="62"/>
      <c r="AM99" s="62"/>
      <c r="AN99" s="63">
        <v>14</v>
      </c>
      <c r="AO99" s="63"/>
      <c r="AP99" s="63">
        <v>1</v>
      </c>
      <c r="AQ99" s="63"/>
      <c r="AR99" s="63">
        <v>1</v>
      </c>
      <c r="AS99" s="63"/>
      <c r="AT99" s="63">
        <v>1</v>
      </c>
      <c r="AU99" s="63"/>
      <c r="AV99" s="63">
        <v>14</v>
      </c>
      <c r="AW99" s="63"/>
      <c r="AX99" s="63">
        <v>1</v>
      </c>
      <c r="AY99" s="63"/>
      <c r="AZ99" s="63">
        <v>1</v>
      </c>
      <c r="BA99" s="63"/>
      <c r="BB99" s="63"/>
      <c r="BC99" s="63"/>
      <c r="BD99" s="63"/>
      <c r="BE99" s="63"/>
      <c r="BF99" s="63"/>
      <c r="BG99" s="63"/>
      <c r="BH99" s="63"/>
      <c r="BI99" s="63"/>
    </row>
    <row r="100" spans="1:62" s="58" customFormat="1" ht="15" customHeight="1" x14ac:dyDescent="0.2">
      <c r="A100" s="65"/>
      <c r="B100" s="65" t="s">
        <v>317</v>
      </c>
      <c r="C100" s="65"/>
      <c r="D100" s="65"/>
      <c r="E100" s="65" t="s">
        <v>339</v>
      </c>
      <c r="F100" s="65"/>
      <c r="G100" s="65"/>
      <c r="H100" s="65"/>
      <c r="I100" s="65"/>
      <c r="J100" s="66">
        <f>SUM(J98:J99)</f>
        <v>38</v>
      </c>
      <c r="K100" s="66">
        <f t="shared" ref="K100:BI100" si="57">SUM(K98:K99)</f>
        <v>0</v>
      </c>
      <c r="L100" s="66">
        <f t="shared" si="57"/>
        <v>2</v>
      </c>
      <c r="M100" s="66">
        <f t="shared" si="57"/>
        <v>0</v>
      </c>
      <c r="N100" s="66">
        <f t="shared" si="57"/>
        <v>38</v>
      </c>
      <c r="O100" s="66">
        <f t="shared" si="57"/>
        <v>0</v>
      </c>
      <c r="P100" s="66">
        <f t="shared" si="57"/>
        <v>2</v>
      </c>
      <c r="Q100" s="66">
        <f t="shared" si="57"/>
        <v>0</v>
      </c>
      <c r="R100" s="66">
        <f t="shared" si="57"/>
        <v>2</v>
      </c>
      <c r="S100" s="66">
        <f t="shared" si="57"/>
        <v>0</v>
      </c>
      <c r="T100" s="66">
        <f t="shared" ref="T100:Y100" si="58">SUM(T98:T99)</f>
        <v>0</v>
      </c>
      <c r="U100" s="66">
        <f t="shared" si="58"/>
        <v>0</v>
      </c>
      <c r="V100" s="66">
        <f t="shared" si="58"/>
        <v>0</v>
      </c>
      <c r="W100" s="66">
        <f t="shared" si="58"/>
        <v>0</v>
      </c>
      <c r="X100" s="66">
        <f t="shared" si="58"/>
        <v>0</v>
      </c>
      <c r="Y100" s="66">
        <f t="shared" si="58"/>
        <v>0</v>
      </c>
      <c r="Z100" s="66">
        <f t="shared" si="57"/>
        <v>38</v>
      </c>
      <c r="AA100" s="66">
        <f t="shared" si="57"/>
        <v>0</v>
      </c>
      <c r="AB100" s="66">
        <f t="shared" si="57"/>
        <v>3</v>
      </c>
      <c r="AC100" s="66">
        <f t="shared" si="57"/>
        <v>0</v>
      </c>
      <c r="AD100" s="66">
        <f t="shared" si="57"/>
        <v>3</v>
      </c>
      <c r="AE100" s="66">
        <f t="shared" si="57"/>
        <v>0</v>
      </c>
      <c r="AF100" s="66">
        <f t="shared" si="57"/>
        <v>3</v>
      </c>
      <c r="AG100" s="66">
        <f t="shared" si="57"/>
        <v>0</v>
      </c>
      <c r="AH100" s="66">
        <f t="shared" si="57"/>
        <v>0</v>
      </c>
      <c r="AI100" s="66">
        <f t="shared" si="57"/>
        <v>0</v>
      </c>
      <c r="AJ100" s="66">
        <f t="shared" si="57"/>
        <v>0</v>
      </c>
      <c r="AK100" s="66">
        <f t="shared" si="57"/>
        <v>0</v>
      </c>
      <c r="AL100" s="66">
        <f t="shared" si="57"/>
        <v>0</v>
      </c>
      <c r="AM100" s="66">
        <f t="shared" si="57"/>
        <v>0</v>
      </c>
      <c r="AN100" s="66">
        <f t="shared" si="57"/>
        <v>38</v>
      </c>
      <c r="AO100" s="66">
        <f t="shared" si="57"/>
        <v>0</v>
      </c>
      <c r="AP100" s="66">
        <f t="shared" si="57"/>
        <v>2</v>
      </c>
      <c r="AQ100" s="66">
        <f t="shared" si="57"/>
        <v>0</v>
      </c>
      <c r="AR100" s="66">
        <f t="shared" si="57"/>
        <v>2</v>
      </c>
      <c r="AS100" s="66">
        <f t="shared" si="57"/>
        <v>0</v>
      </c>
      <c r="AT100" s="66">
        <f t="shared" si="57"/>
        <v>2</v>
      </c>
      <c r="AU100" s="66">
        <f t="shared" si="57"/>
        <v>0</v>
      </c>
      <c r="AV100" s="66">
        <f t="shared" ref="AV100:BA100" si="59">SUM(AV98:AV99)</f>
        <v>38</v>
      </c>
      <c r="AW100" s="66">
        <f t="shared" si="59"/>
        <v>0</v>
      </c>
      <c r="AX100" s="66">
        <f t="shared" si="59"/>
        <v>2</v>
      </c>
      <c r="AY100" s="66">
        <f t="shared" si="59"/>
        <v>0</v>
      </c>
      <c r="AZ100" s="66">
        <f t="shared" si="59"/>
        <v>2</v>
      </c>
      <c r="BA100" s="66">
        <f t="shared" si="59"/>
        <v>0</v>
      </c>
      <c r="BB100" s="66">
        <f t="shared" si="57"/>
        <v>0</v>
      </c>
      <c r="BC100" s="66">
        <f t="shared" si="57"/>
        <v>0</v>
      </c>
      <c r="BD100" s="66">
        <f>SUM(BD98:BD99)</f>
        <v>0</v>
      </c>
      <c r="BE100" s="66">
        <f>SUM(BE98:BE99)</f>
        <v>0</v>
      </c>
      <c r="BF100" s="66">
        <f t="shared" si="57"/>
        <v>0</v>
      </c>
      <c r="BG100" s="66">
        <f t="shared" si="57"/>
        <v>0</v>
      </c>
      <c r="BH100" s="66">
        <f t="shared" si="57"/>
        <v>0</v>
      </c>
      <c r="BI100" s="66">
        <f t="shared" si="57"/>
        <v>0</v>
      </c>
    </row>
    <row r="101" spans="1:62" s="58" customFormat="1" ht="15" customHeight="1" x14ac:dyDescent="0.2">
      <c r="A101" s="97"/>
      <c r="B101" s="60"/>
      <c r="C101" s="61"/>
      <c r="D101" s="69"/>
      <c r="E101" s="69"/>
      <c r="F101" s="60"/>
      <c r="G101" s="67"/>
      <c r="H101" s="67"/>
      <c r="I101" s="67"/>
      <c r="J101" s="63"/>
      <c r="K101" s="63"/>
      <c r="L101" s="63"/>
      <c r="M101" s="62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</row>
    <row r="102" spans="1:62" s="58" customFormat="1" ht="15" customHeight="1" x14ac:dyDescent="0.2">
      <c r="A102" s="97"/>
      <c r="B102" s="60" t="s">
        <v>340</v>
      </c>
      <c r="C102" s="60" t="s">
        <v>682</v>
      </c>
      <c r="D102" s="69" t="s">
        <v>376</v>
      </c>
      <c r="E102" s="69" t="s">
        <v>375</v>
      </c>
      <c r="F102" s="60" t="s">
        <v>341</v>
      </c>
      <c r="G102" s="161" t="s">
        <v>486</v>
      </c>
      <c r="H102" s="67" t="s">
        <v>341</v>
      </c>
      <c r="I102" s="160" t="s">
        <v>496</v>
      </c>
      <c r="J102" s="63">
        <v>14</v>
      </c>
      <c r="K102" s="63"/>
      <c r="L102" s="63">
        <v>1</v>
      </c>
      <c r="M102" s="62"/>
      <c r="N102" s="63">
        <v>14</v>
      </c>
      <c r="O102" s="63"/>
      <c r="P102" s="63">
        <v>1</v>
      </c>
      <c r="Q102" s="63"/>
      <c r="R102" s="63">
        <v>1</v>
      </c>
      <c r="S102" s="63"/>
      <c r="T102" s="63"/>
      <c r="U102" s="63"/>
      <c r="V102" s="63"/>
      <c r="W102" s="63"/>
      <c r="X102" s="63"/>
      <c r="Y102" s="63"/>
      <c r="Z102" s="63">
        <v>14</v>
      </c>
      <c r="AA102" s="63"/>
      <c r="AB102" s="62">
        <v>1</v>
      </c>
      <c r="AC102" s="62"/>
      <c r="AD102" s="62">
        <v>1</v>
      </c>
      <c r="AE102" s="62"/>
      <c r="AF102" s="62">
        <v>1</v>
      </c>
      <c r="AG102" s="62"/>
      <c r="AH102" s="62"/>
      <c r="AI102" s="62"/>
      <c r="AJ102" s="62"/>
      <c r="AK102" s="62"/>
      <c r="AL102" s="62"/>
      <c r="AM102" s="62"/>
      <c r="AN102" s="63">
        <v>14</v>
      </c>
      <c r="AO102" s="63"/>
      <c r="AP102" s="63">
        <v>1</v>
      </c>
      <c r="AQ102" s="63"/>
      <c r="AR102" s="63">
        <v>1</v>
      </c>
      <c r="AS102" s="63"/>
      <c r="AT102" s="63">
        <v>1</v>
      </c>
      <c r="AU102" s="63"/>
      <c r="AV102" s="63">
        <v>0</v>
      </c>
      <c r="AX102" s="63">
        <v>0</v>
      </c>
      <c r="AY102" s="63"/>
      <c r="AZ102" s="63">
        <v>0</v>
      </c>
      <c r="BA102" s="63"/>
      <c r="BB102" s="63">
        <v>14</v>
      </c>
      <c r="BC102" s="63"/>
      <c r="BD102" s="63">
        <v>14</v>
      </c>
      <c r="BE102" s="63"/>
      <c r="BF102" s="63">
        <v>14</v>
      </c>
      <c r="BG102" s="63"/>
      <c r="BH102" s="63"/>
      <c r="BI102" s="63"/>
    </row>
    <row r="103" spans="1:62" s="58" customFormat="1" ht="15" customHeight="1" x14ac:dyDescent="0.2">
      <c r="A103" s="98"/>
      <c r="B103" s="60" t="s">
        <v>340</v>
      </c>
      <c r="C103" s="60" t="s">
        <v>682</v>
      </c>
      <c r="D103" s="69" t="s">
        <v>50</v>
      </c>
      <c r="E103" s="69" t="s">
        <v>83</v>
      </c>
      <c r="F103" s="60" t="s">
        <v>420</v>
      </c>
      <c r="G103" s="67" t="s">
        <v>337</v>
      </c>
      <c r="H103" s="119" t="s">
        <v>347</v>
      </c>
      <c r="I103" s="160" t="s">
        <v>498</v>
      </c>
      <c r="J103" s="63">
        <v>24</v>
      </c>
      <c r="K103" s="63"/>
      <c r="L103" s="63">
        <v>1</v>
      </c>
      <c r="M103" s="62"/>
      <c r="N103" s="63">
        <v>24</v>
      </c>
      <c r="O103" s="63"/>
      <c r="P103" s="63">
        <v>1</v>
      </c>
      <c r="Q103" s="63"/>
      <c r="R103" s="63">
        <v>1</v>
      </c>
      <c r="S103" s="63"/>
      <c r="T103" s="63"/>
      <c r="U103" s="63"/>
      <c r="V103" s="63"/>
      <c r="W103" s="63"/>
      <c r="X103" s="63"/>
      <c r="Y103" s="63"/>
      <c r="Z103" s="63">
        <v>24</v>
      </c>
      <c r="AA103" s="63"/>
      <c r="AB103" s="62">
        <v>2</v>
      </c>
      <c r="AC103" s="62"/>
      <c r="AD103" s="62">
        <v>2</v>
      </c>
      <c r="AE103" s="62"/>
      <c r="AF103" s="62">
        <v>2</v>
      </c>
      <c r="AG103" s="62"/>
      <c r="AH103" s="62"/>
      <c r="AI103" s="62"/>
      <c r="AJ103" s="62"/>
      <c r="AK103" s="62"/>
      <c r="AL103" s="62"/>
      <c r="AM103" s="62"/>
      <c r="AN103" s="63">
        <v>24</v>
      </c>
      <c r="AO103" s="63"/>
      <c r="AP103" s="63">
        <v>1</v>
      </c>
      <c r="AQ103" s="63"/>
      <c r="AR103" s="63">
        <v>1</v>
      </c>
      <c r="AS103" s="63"/>
      <c r="AT103" s="63">
        <v>1</v>
      </c>
      <c r="AU103" s="63"/>
      <c r="AV103" s="63">
        <v>24</v>
      </c>
      <c r="AW103" s="63"/>
      <c r="AX103" s="63">
        <v>1</v>
      </c>
      <c r="AY103" s="63"/>
      <c r="AZ103" s="63">
        <v>1</v>
      </c>
      <c r="BA103" s="63"/>
      <c r="BB103" s="63"/>
      <c r="BC103" s="63"/>
      <c r="BD103" s="63"/>
      <c r="BE103" s="63"/>
      <c r="BF103" s="63"/>
      <c r="BG103" s="63"/>
      <c r="BH103" s="63"/>
      <c r="BI103" s="63"/>
    </row>
    <row r="104" spans="1:62" s="58" customFormat="1" ht="15" customHeight="1" x14ac:dyDescent="0.2">
      <c r="A104" s="98"/>
      <c r="B104" s="60" t="s">
        <v>340</v>
      </c>
      <c r="C104" s="60" t="s">
        <v>682</v>
      </c>
      <c r="D104" s="69" t="s">
        <v>51</v>
      </c>
      <c r="E104" s="69" t="s">
        <v>84</v>
      </c>
      <c r="F104" s="60" t="s">
        <v>346</v>
      </c>
      <c r="G104" s="161" t="s">
        <v>486</v>
      </c>
      <c r="H104" s="119" t="s">
        <v>347</v>
      </c>
      <c r="I104" s="160" t="s">
        <v>496</v>
      </c>
      <c r="J104" s="63">
        <v>18</v>
      </c>
      <c r="K104" s="63"/>
      <c r="L104" s="63">
        <v>1</v>
      </c>
      <c r="M104" s="62"/>
      <c r="N104" s="63">
        <v>18</v>
      </c>
      <c r="O104" s="63"/>
      <c r="P104" s="63">
        <v>1</v>
      </c>
      <c r="Q104" s="63"/>
      <c r="R104" s="63">
        <v>1</v>
      </c>
      <c r="S104" s="63"/>
      <c r="T104" s="63"/>
      <c r="U104" s="63"/>
      <c r="V104" s="63"/>
      <c r="W104" s="63"/>
      <c r="X104" s="63"/>
      <c r="Y104" s="63"/>
      <c r="Z104" s="63">
        <v>18</v>
      </c>
      <c r="AA104" s="63"/>
      <c r="AB104" s="62">
        <v>1</v>
      </c>
      <c r="AC104" s="62"/>
      <c r="AD104" s="62">
        <v>1</v>
      </c>
      <c r="AE104" s="62"/>
      <c r="AF104" s="62">
        <v>1</v>
      </c>
      <c r="AG104" s="62"/>
      <c r="AH104" s="62"/>
      <c r="AI104" s="62"/>
      <c r="AJ104" s="62"/>
      <c r="AK104" s="62"/>
      <c r="AL104" s="62"/>
      <c r="AM104" s="62"/>
      <c r="AN104" s="63">
        <v>18</v>
      </c>
      <c r="AO104" s="63"/>
      <c r="AP104" s="63">
        <v>1</v>
      </c>
      <c r="AQ104" s="63"/>
      <c r="AR104" s="63">
        <v>1</v>
      </c>
      <c r="AS104" s="63"/>
      <c r="AT104" s="63">
        <v>1</v>
      </c>
      <c r="AU104" s="63"/>
      <c r="AV104" s="63">
        <v>18</v>
      </c>
      <c r="AW104" s="63"/>
      <c r="AX104" s="63">
        <v>1</v>
      </c>
      <c r="AY104" s="63"/>
      <c r="AZ104" s="63">
        <v>1</v>
      </c>
      <c r="BA104" s="63"/>
      <c r="BB104" s="63"/>
      <c r="BC104" s="63"/>
      <c r="BD104" s="63">
        <v>18</v>
      </c>
      <c r="BE104" s="63"/>
      <c r="BF104" s="63"/>
      <c r="BG104" s="63"/>
      <c r="BH104" s="63"/>
      <c r="BI104" s="63"/>
    </row>
    <row r="105" spans="1:62" s="58" customFormat="1" ht="15" customHeight="1" x14ac:dyDescent="0.2">
      <c r="A105" s="65"/>
      <c r="B105" s="65" t="s">
        <v>340</v>
      </c>
      <c r="C105" s="65"/>
      <c r="D105" s="65"/>
      <c r="E105" s="65" t="s">
        <v>339</v>
      </c>
      <c r="F105" s="65"/>
      <c r="G105" s="65"/>
      <c r="H105" s="65"/>
      <c r="I105" s="65"/>
      <c r="J105" s="66">
        <f>SUM(J102:J104)</f>
        <v>56</v>
      </c>
      <c r="K105" s="66">
        <f t="shared" ref="K105:AU105" si="60">SUM(K102:K104)</f>
        <v>0</v>
      </c>
      <c r="L105" s="66">
        <f t="shared" si="60"/>
        <v>3</v>
      </c>
      <c r="M105" s="66">
        <f t="shared" si="60"/>
        <v>0</v>
      </c>
      <c r="N105" s="66">
        <f t="shared" si="60"/>
        <v>56</v>
      </c>
      <c r="O105" s="66">
        <f t="shared" si="60"/>
        <v>0</v>
      </c>
      <c r="P105" s="66">
        <f t="shared" si="60"/>
        <v>3</v>
      </c>
      <c r="Q105" s="66">
        <f t="shared" si="60"/>
        <v>0</v>
      </c>
      <c r="R105" s="66">
        <f t="shared" si="60"/>
        <v>3</v>
      </c>
      <c r="S105" s="66">
        <f t="shared" si="60"/>
        <v>0</v>
      </c>
      <c r="T105" s="66">
        <f t="shared" ref="T105:Y105" si="61">SUM(T102:T104)</f>
        <v>0</v>
      </c>
      <c r="U105" s="66">
        <f t="shared" si="61"/>
        <v>0</v>
      </c>
      <c r="V105" s="66">
        <f t="shared" si="61"/>
        <v>0</v>
      </c>
      <c r="W105" s="66">
        <f t="shared" si="61"/>
        <v>0</v>
      </c>
      <c r="X105" s="66">
        <f t="shared" si="61"/>
        <v>0</v>
      </c>
      <c r="Y105" s="66">
        <f t="shared" si="61"/>
        <v>0</v>
      </c>
      <c r="Z105" s="66">
        <f t="shared" si="60"/>
        <v>56</v>
      </c>
      <c r="AA105" s="66">
        <f t="shared" si="60"/>
        <v>0</v>
      </c>
      <c r="AB105" s="66">
        <f t="shared" si="60"/>
        <v>4</v>
      </c>
      <c r="AC105" s="66">
        <f t="shared" si="60"/>
        <v>0</v>
      </c>
      <c r="AD105" s="66">
        <f t="shared" si="60"/>
        <v>4</v>
      </c>
      <c r="AE105" s="66">
        <f t="shared" si="60"/>
        <v>0</v>
      </c>
      <c r="AF105" s="66">
        <f t="shared" si="60"/>
        <v>4</v>
      </c>
      <c r="AG105" s="66">
        <f t="shared" si="60"/>
        <v>0</v>
      </c>
      <c r="AH105" s="66">
        <f t="shared" si="60"/>
        <v>0</v>
      </c>
      <c r="AI105" s="66">
        <f t="shared" si="60"/>
        <v>0</v>
      </c>
      <c r="AJ105" s="66">
        <f t="shared" si="60"/>
        <v>0</v>
      </c>
      <c r="AK105" s="66">
        <f t="shared" si="60"/>
        <v>0</v>
      </c>
      <c r="AL105" s="66">
        <f t="shared" si="60"/>
        <v>0</v>
      </c>
      <c r="AM105" s="66">
        <f t="shared" si="60"/>
        <v>0</v>
      </c>
      <c r="AN105" s="66">
        <f t="shared" si="60"/>
        <v>56</v>
      </c>
      <c r="AO105" s="66">
        <f t="shared" si="60"/>
        <v>0</v>
      </c>
      <c r="AP105" s="66">
        <f t="shared" si="60"/>
        <v>3</v>
      </c>
      <c r="AQ105" s="66">
        <f t="shared" si="60"/>
        <v>0</v>
      </c>
      <c r="AR105" s="66">
        <f t="shared" si="60"/>
        <v>3</v>
      </c>
      <c r="AS105" s="66">
        <f t="shared" si="60"/>
        <v>0</v>
      </c>
      <c r="AT105" s="66">
        <f t="shared" si="60"/>
        <v>3</v>
      </c>
      <c r="AU105" s="66">
        <f t="shared" si="60"/>
        <v>0</v>
      </c>
      <c r="AV105" s="66">
        <f t="shared" ref="AV105:BA105" si="62">SUM(AV102:AV104)</f>
        <v>42</v>
      </c>
      <c r="AW105" s="66">
        <f t="shared" si="62"/>
        <v>0</v>
      </c>
      <c r="AX105" s="66">
        <f t="shared" si="62"/>
        <v>2</v>
      </c>
      <c r="AY105" s="66">
        <f t="shared" si="62"/>
        <v>0</v>
      </c>
      <c r="AZ105" s="66">
        <f t="shared" si="62"/>
        <v>2</v>
      </c>
      <c r="BA105" s="66">
        <f t="shared" si="62"/>
        <v>0</v>
      </c>
      <c r="BB105" s="66">
        <f t="shared" ref="BB105:BI105" si="63">SUM(BB102:BB104)</f>
        <v>14</v>
      </c>
      <c r="BC105" s="66">
        <f t="shared" si="63"/>
        <v>0</v>
      </c>
      <c r="BD105" s="66">
        <f>SUM(BD102:BD104)</f>
        <v>32</v>
      </c>
      <c r="BE105" s="66">
        <f>SUM(BE102:BE104)</f>
        <v>0</v>
      </c>
      <c r="BF105" s="66">
        <f t="shared" si="63"/>
        <v>14</v>
      </c>
      <c r="BG105" s="66">
        <f t="shared" si="63"/>
        <v>0</v>
      </c>
      <c r="BH105" s="66">
        <f t="shared" si="63"/>
        <v>0</v>
      </c>
      <c r="BI105" s="66">
        <f t="shared" si="63"/>
        <v>0</v>
      </c>
    </row>
    <row r="106" spans="1:62" s="58" customFormat="1" ht="15" customHeight="1" x14ac:dyDescent="0.2">
      <c r="A106" s="97"/>
      <c r="B106" s="60"/>
      <c r="C106" s="61"/>
      <c r="D106" s="69"/>
      <c r="E106" s="69"/>
      <c r="F106" s="60"/>
      <c r="G106" s="67"/>
      <c r="H106" s="67"/>
      <c r="I106" s="67"/>
      <c r="J106" s="63"/>
      <c r="K106" s="63"/>
      <c r="L106" s="63"/>
      <c r="M106" s="62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</row>
    <row r="107" spans="1:62" s="58" customFormat="1" ht="15" customHeight="1" x14ac:dyDescent="0.2">
      <c r="A107" s="98"/>
      <c r="B107" s="60" t="s">
        <v>368</v>
      </c>
      <c r="C107" s="60" t="s">
        <v>682</v>
      </c>
      <c r="D107" s="69" t="s">
        <v>372</v>
      </c>
      <c r="E107" s="69" t="s">
        <v>371</v>
      </c>
      <c r="F107" s="67" t="s">
        <v>345</v>
      </c>
      <c r="G107" s="161" t="s">
        <v>486</v>
      </c>
      <c r="H107" s="119" t="s">
        <v>345</v>
      </c>
      <c r="I107" s="160" t="s">
        <v>496</v>
      </c>
      <c r="J107" s="63">
        <v>14</v>
      </c>
      <c r="K107" s="63"/>
      <c r="L107" s="63">
        <v>1</v>
      </c>
      <c r="M107" s="62"/>
      <c r="N107" s="63">
        <v>14</v>
      </c>
      <c r="O107" s="63"/>
      <c r="P107" s="63">
        <v>1</v>
      </c>
      <c r="Q107" s="63"/>
      <c r="R107" s="63">
        <v>1</v>
      </c>
      <c r="S107" s="63"/>
      <c r="T107" s="63"/>
      <c r="U107" s="63"/>
      <c r="V107" s="63"/>
      <c r="W107" s="63"/>
      <c r="X107" s="63"/>
      <c r="Y107" s="63"/>
      <c r="Z107" s="63">
        <v>14</v>
      </c>
      <c r="AA107" s="63"/>
      <c r="AB107" s="62">
        <v>1</v>
      </c>
      <c r="AC107" s="62"/>
      <c r="AD107" s="62">
        <v>1</v>
      </c>
      <c r="AE107" s="62"/>
      <c r="AF107" s="62">
        <v>1</v>
      </c>
      <c r="AG107" s="62"/>
      <c r="AH107" s="62"/>
      <c r="AI107" s="62"/>
      <c r="AJ107" s="62"/>
      <c r="AK107" s="62"/>
      <c r="AL107" s="62"/>
      <c r="AM107" s="62"/>
      <c r="AN107" s="63">
        <v>14</v>
      </c>
      <c r="AO107" s="63"/>
      <c r="AP107" s="63">
        <v>1</v>
      </c>
      <c r="AQ107" s="63"/>
      <c r="AR107" s="63">
        <v>1</v>
      </c>
      <c r="AS107" s="63"/>
      <c r="AT107" s="63">
        <v>1</v>
      </c>
      <c r="AU107" s="63"/>
      <c r="AV107" s="63">
        <v>14</v>
      </c>
      <c r="AW107" s="63"/>
      <c r="AX107" s="63">
        <v>1</v>
      </c>
      <c r="AY107" s="63"/>
      <c r="AZ107" s="63">
        <v>1</v>
      </c>
      <c r="BA107" s="63"/>
      <c r="BB107" s="63">
        <v>14</v>
      </c>
      <c r="BC107" s="63"/>
      <c r="BD107" s="63">
        <v>14</v>
      </c>
      <c r="BE107" s="63"/>
      <c r="BF107" s="63"/>
      <c r="BG107" s="63"/>
      <c r="BH107" s="63"/>
      <c r="BI107" s="63"/>
    </row>
    <row r="108" spans="1:62" s="58" customFormat="1" ht="15" customHeight="1" x14ac:dyDescent="0.2">
      <c r="A108" s="98"/>
      <c r="B108" s="60" t="s">
        <v>368</v>
      </c>
      <c r="C108" s="60" t="s">
        <v>682</v>
      </c>
      <c r="D108" s="69" t="s">
        <v>367</v>
      </c>
      <c r="E108" s="69" t="s">
        <v>366</v>
      </c>
      <c r="F108" s="67" t="s">
        <v>345</v>
      </c>
      <c r="G108" s="161" t="s">
        <v>486</v>
      </c>
      <c r="H108" s="119" t="s">
        <v>345</v>
      </c>
      <c r="I108" s="160" t="s">
        <v>496</v>
      </c>
      <c r="J108" s="63">
        <v>14</v>
      </c>
      <c r="K108" s="63"/>
      <c r="L108" s="63">
        <v>1</v>
      </c>
      <c r="M108" s="62"/>
      <c r="N108" s="63">
        <v>14</v>
      </c>
      <c r="O108" s="63"/>
      <c r="P108" s="63">
        <v>1</v>
      </c>
      <c r="Q108" s="63"/>
      <c r="R108" s="63">
        <v>1</v>
      </c>
      <c r="S108" s="63"/>
      <c r="T108" s="63"/>
      <c r="U108" s="63"/>
      <c r="V108" s="63"/>
      <c r="W108" s="63"/>
      <c r="X108" s="63"/>
      <c r="Y108" s="63"/>
      <c r="Z108" s="63">
        <v>14</v>
      </c>
      <c r="AA108" s="63"/>
      <c r="AB108" s="62">
        <v>1</v>
      </c>
      <c r="AC108" s="62"/>
      <c r="AD108" s="62">
        <v>1</v>
      </c>
      <c r="AE108" s="62"/>
      <c r="AF108" s="62">
        <v>1</v>
      </c>
      <c r="AG108" s="62"/>
      <c r="AH108" s="62"/>
      <c r="AI108" s="62"/>
      <c r="AJ108" s="62"/>
      <c r="AK108" s="62"/>
      <c r="AL108" s="62"/>
      <c r="AM108" s="62"/>
      <c r="AN108" s="63">
        <v>14</v>
      </c>
      <c r="AO108" s="63"/>
      <c r="AP108" s="63">
        <v>1</v>
      </c>
      <c r="AQ108" s="63"/>
      <c r="AR108" s="63">
        <v>1</v>
      </c>
      <c r="AS108" s="63"/>
      <c r="AT108" s="63">
        <v>1</v>
      </c>
      <c r="AU108" s="63"/>
      <c r="AV108" s="63">
        <v>14</v>
      </c>
      <c r="AW108" s="63"/>
      <c r="AX108" s="63">
        <v>1</v>
      </c>
      <c r="AY108" s="63"/>
      <c r="AZ108" s="63">
        <v>1</v>
      </c>
      <c r="BA108" s="63"/>
      <c r="BB108" s="63">
        <v>14</v>
      </c>
      <c r="BC108" s="63"/>
      <c r="BD108" s="63">
        <v>14</v>
      </c>
      <c r="BE108" s="63"/>
      <c r="BF108" s="63"/>
      <c r="BG108" s="63"/>
      <c r="BH108" s="63"/>
      <c r="BI108" s="63"/>
      <c r="BJ108" s="58" t="s">
        <v>564</v>
      </c>
    </row>
    <row r="109" spans="1:62" s="58" customFormat="1" ht="15" customHeight="1" x14ac:dyDescent="0.2">
      <c r="A109" s="98"/>
      <c r="B109" s="60" t="s">
        <v>368</v>
      </c>
      <c r="C109" s="60" t="s">
        <v>682</v>
      </c>
      <c r="D109" s="69" t="s">
        <v>370</v>
      </c>
      <c r="E109" s="69" t="s">
        <v>369</v>
      </c>
      <c r="F109" s="67" t="s">
        <v>345</v>
      </c>
      <c r="G109" s="161" t="s">
        <v>486</v>
      </c>
      <c r="H109" s="119" t="s">
        <v>345</v>
      </c>
      <c r="I109" s="160" t="s">
        <v>496</v>
      </c>
      <c r="J109" s="63">
        <v>14</v>
      </c>
      <c r="K109" s="63"/>
      <c r="L109" s="63">
        <v>1</v>
      </c>
      <c r="M109" s="62"/>
      <c r="N109" s="63">
        <v>14</v>
      </c>
      <c r="O109" s="63"/>
      <c r="P109" s="63">
        <v>1</v>
      </c>
      <c r="Q109" s="63"/>
      <c r="R109" s="63">
        <v>1</v>
      </c>
      <c r="S109" s="63"/>
      <c r="T109" s="63"/>
      <c r="U109" s="63"/>
      <c r="V109" s="63"/>
      <c r="W109" s="63"/>
      <c r="X109" s="63"/>
      <c r="Y109" s="63"/>
      <c r="Z109" s="63">
        <v>14</v>
      </c>
      <c r="AA109" s="63"/>
      <c r="AB109" s="62">
        <v>1</v>
      </c>
      <c r="AC109" s="62"/>
      <c r="AD109" s="62">
        <v>1</v>
      </c>
      <c r="AE109" s="62"/>
      <c r="AF109" s="62">
        <v>1</v>
      </c>
      <c r="AG109" s="62"/>
      <c r="AH109" s="62"/>
      <c r="AI109" s="62"/>
      <c r="AJ109" s="62"/>
      <c r="AK109" s="62"/>
      <c r="AL109" s="62"/>
      <c r="AM109" s="62"/>
      <c r="AN109" s="63">
        <v>14</v>
      </c>
      <c r="AO109" s="63"/>
      <c r="AP109" s="63">
        <v>1</v>
      </c>
      <c r="AQ109" s="63"/>
      <c r="AR109" s="63">
        <v>1</v>
      </c>
      <c r="AS109" s="63"/>
      <c r="AT109" s="63">
        <v>1</v>
      </c>
      <c r="AU109" s="63"/>
      <c r="AV109" s="63">
        <v>14</v>
      </c>
      <c r="AW109" s="63"/>
      <c r="AX109" s="63">
        <v>1</v>
      </c>
      <c r="AY109" s="63"/>
      <c r="AZ109" s="63">
        <v>1</v>
      </c>
      <c r="BA109" s="63"/>
      <c r="BB109" s="63">
        <v>14</v>
      </c>
      <c r="BC109" s="63"/>
      <c r="BD109" s="63">
        <v>14</v>
      </c>
      <c r="BE109" s="63"/>
      <c r="BF109" s="63"/>
      <c r="BG109" s="63"/>
      <c r="BH109" s="63"/>
      <c r="BI109" s="63"/>
    </row>
    <row r="110" spans="1:62" s="58" customFormat="1" ht="15" customHeight="1" x14ac:dyDescent="0.2">
      <c r="A110" s="65"/>
      <c r="B110" s="65" t="s">
        <v>368</v>
      </c>
      <c r="C110" s="65"/>
      <c r="D110" s="65"/>
      <c r="E110" s="65" t="s">
        <v>339</v>
      </c>
      <c r="F110" s="65"/>
      <c r="G110" s="65"/>
      <c r="H110" s="65"/>
      <c r="I110" s="65"/>
      <c r="J110" s="66">
        <f t="shared" ref="J110:R110" si="64">SUM(J107:J109)</f>
        <v>42</v>
      </c>
      <c r="K110" s="66">
        <f t="shared" si="64"/>
        <v>0</v>
      </c>
      <c r="L110" s="66">
        <f t="shared" si="64"/>
        <v>3</v>
      </c>
      <c r="M110" s="66">
        <f t="shared" si="64"/>
        <v>0</v>
      </c>
      <c r="N110" s="66">
        <f t="shared" si="64"/>
        <v>42</v>
      </c>
      <c r="O110" s="66">
        <f>SUM(O109)</f>
        <v>0</v>
      </c>
      <c r="P110" s="66">
        <f t="shared" si="64"/>
        <v>3</v>
      </c>
      <c r="Q110" s="66">
        <f>SUM(Q109)</f>
        <v>0</v>
      </c>
      <c r="R110" s="66">
        <f t="shared" si="64"/>
        <v>3</v>
      </c>
      <c r="S110" s="66">
        <f>SUM(S109)</f>
        <v>0</v>
      </c>
      <c r="T110" s="66">
        <f t="shared" ref="T110:Y110" si="65">SUM(T109)</f>
        <v>0</v>
      </c>
      <c r="U110" s="66">
        <f t="shared" si="65"/>
        <v>0</v>
      </c>
      <c r="V110" s="66">
        <f t="shared" si="65"/>
        <v>0</v>
      </c>
      <c r="W110" s="66">
        <f t="shared" si="65"/>
        <v>0</v>
      </c>
      <c r="X110" s="66">
        <f t="shared" si="65"/>
        <v>0</v>
      </c>
      <c r="Y110" s="66">
        <f t="shared" si="65"/>
        <v>0</v>
      </c>
      <c r="Z110" s="66">
        <f>SUM(Z107:Z109)</f>
        <v>42</v>
      </c>
      <c r="AA110" s="66">
        <f t="shared" ref="AA110:AM110" si="66">SUM(AA109)</f>
        <v>0</v>
      </c>
      <c r="AB110" s="66">
        <f>SUM(AB107:AB109)</f>
        <v>3</v>
      </c>
      <c r="AC110" s="66">
        <f t="shared" si="66"/>
        <v>0</v>
      </c>
      <c r="AD110" s="66">
        <f>SUM(AD107:AD109)</f>
        <v>3</v>
      </c>
      <c r="AE110" s="66">
        <f t="shared" si="66"/>
        <v>0</v>
      </c>
      <c r="AF110" s="66">
        <f>SUM(AF107:AF109)</f>
        <v>3</v>
      </c>
      <c r="AG110" s="66">
        <f t="shared" si="66"/>
        <v>0</v>
      </c>
      <c r="AH110" s="66">
        <f t="shared" si="66"/>
        <v>0</v>
      </c>
      <c r="AI110" s="66">
        <f t="shared" si="66"/>
        <v>0</v>
      </c>
      <c r="AJ110" s="66">
        <f t="shared" si="66"/>
        <v>0</v>
      </c>
      <c r="AK110" s="66">
        <f t="shared" si="66"/>
        <v>0</v>
      </c>
      <c r="AL110" s="66">
        <f t="shared" si="66"/>
        <v>0</v>
      </c>
      <c r="AM110" s="66">
        <f t="shared" si="66"/>
        <v>0</v>
      </c>
      <c r="AN110" s="66">
        <f>SUM(AN107:AN109)</f>
        <v>42</v>
      </c>
      <c r="AO110" s="66">
        <f t="shared" ref="AO110:AT110" si="67">SUM(AO107:AO109)</f>
        <v>0</v>
      </c>
      <c r="AP110" s="66">
        <f t="shared" si="67"/>
        <v>3</v>
      </c>
      <c r="AQ110" s="66">
        <f t="shared" si="67"/>
        <v>0</v>
      </c>
      <c r="AR110" s="66">
        <f t="shared" si="67"/>
        <v>3</v>
      </c>
      <c r="AS110" s="66">
        <f t="shared" si="67"/>
        <v>0</v>
      </c>
      <c r="AT110" s="66">
        <f t="shared" si="67"/>
        <v>3</v>
      </c>
      <c r="AU110" s="66">
        <f>SUM(AU109)</f>
        <v>0</v>
      </c>
      <c r="AV110" s="66">
        <f t="shared" ref="AV110:BA110" si="68">SUM(AV107:AV109)</f>
        <v>42</v>
      </c>
      <c r="AW110" s="66">
        <f t="shared" si="68"/>
        <v>0</v>
      </c>
      <c r="AX110" s="66">
        <f t="shared" si="68"/>
        <v>3</v>
      </c>
      <c r="AY110" s="66">
        <f t="shared" si="68"/>
        <v>0</v>
      </c>
      <c r="AZ110" s="66">
        <f t="shared" si="68"/>
        <v>3</v>
      </c>
      <c r="BA110" s="66">
        <f t="shared" si="68"/>
        <v>0</v>
      </c>
      <c r="BB110" s="66">
        <f t="shared" ref="BB110:BI110" si="69">SUM(BB107:BB109)</f>
        <v>42</v>
      </c>
      <c r="BC110" s="66">
        <f t="shared" si="69"/>
        <v>0</v>
      </c>
      <c r="BD110" s="66">
        <f>SUM(BD107:BD109)</f>
        <v>42</v>
      </c>
      <c r="BE110" s="66">
        <f>SUM(BE107:BE109)</f>
        <v>0</v>
      </c>
      <c r="BF110" s="66">
        <f t="shared" si="69"/>
        <v>0</v>
      </c>
      <c r="BG110" s="66">
        <f t="shared" si="69"/>
        <v>0</v>
      </c>
      <c r="BH110" s="66">
        <f t="shared" si="69"/>
        <v>0</v>
      </c>
      <c r="BI110" s="66">
        <f t="shared" si="69"/>
        <v>0</v>
      </c>
    </row>
    <row r="111" spans="1:62" ht="15" customHeight="1" x14ac:dyDescent="0.2">
      <c r="A111" s="122"/>
      <c r="B111" s="123"/>
      <c r="C111" s="61"/>
      <c r="E111" s="1"/>
      <c r="F111" s="60"/>
      <c r="G111" s="126"/>
      <c r="H111" s="126"/>
      <c r="I111" s="126"/>
      <c r="M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62" s="58" customFormat="1" ht="15" customHeight="1" x14ac:dyDescent="0.2">
      <c r="A112" s="98"/>
      <c r="B112" s="60" t="s">
        <v>320</v>
      </c>
      <c r="C112" s="60" t="s">
        <v>682</v>
      </c>
      <c r="D112" s="69" t="s">
        <v>164</v>
      </c>
      <c r="E112" s="69" t="s">
        <v>165</v>
      </c>
      <c r="F112" s="67" t="s">
        <v>10</v>
      </c>
      <c r="G112" s="67" t="s">
        <v>144</v>
      </c>
      <c r="H112" s="67" t="s">
        <v>347</v>
      </c>
      <c r="I112" s="160" t="s">
        <v>497</v>
      </c>
      <c r="J112" s="63">
        <v>0</v>
      </c>
      <c r="K112" s="63"/>
      <c r="L112" s="63">
        <v>0</v>
      </c>
      <c r="M112" s="62"/>
      <c r="N112" s="63">
        <v>0</v>
      </c>
      <c r="O112" s="63"/>
      <c r="P112" s="63">
        <v>0</v>
      </c>
      <c r="Q112" s="63"/>
      <c r="R112" s="63">
        <v>0</v>
      </c>
      <c r="S112" s="63"/>
      <c r="T112" s="63">
        <v>12</v>
      </c>
      <c r="U112" s="63"/>
      <c r="V112" s="63">
        <v>1</v>
      </c>
      <c r="W112" s="63"/>
      <c r="X112" s="63">
        <v>1</v>
      </c>
      <c r="Y112" s="63"/>
      <c r="Z112" s="63">
        <v>0</v>
      </c>
      <c r="AA112" s="63"/>
      <c r="AB112" s="62">
        <v>0</v>
      </c>
      <c r="AC112" s="62"/>
      <c r="AD112" s="62">
        <v>0</v>
      </c>
      <c r="AE112" s="62"/>
      <c r="AF112" s="62">
        <v>0</v>
      </c>
      <c r="AG112" s="62"/>
      <c r="AH112" s="62">
        <v>12</v>
      </c>
      <c r="AI112" s="62"/>
      <c r="AJ112" s="62">
        <v>1</v>
      </c>
      <c r="AK112" s="62"/>
      <c r="AL112" s="62">
        <v>1</v>
      </c>
      <c r="AM112" s="62"/>
      <c r="AN112" s="63">
        <v>0</v>
      </c>
      <c r="AO112" s="63"/>
      <c r="AP112" s="63">
        <v>0</v>
      </c>
      <c r="AQ112" s="63"/>
      <c r="AR112" s="63">
        <v>0</v>
      </c>
      <c r="AS112" s="63"/>
      <c r="AT112" s="63"/>
      <c r="AU112" s="63"/>
      <c r="AV112" s="63">
        <v>0</v>
      </c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</row>
    <row r="113" spans="1:62" s="58" customFormat="1" ht="15" customHeight="1" x14ac:dyDescent="0.2">
      <c r="A113" s="98"/>
      <c r="B113" s="60" t="s">
        <v>320</v>
      </c>
      <c r="C113" s="60" t="s">
        <v>682</v>
      </c>
      <c r="D113" s="69" t="s">
        <v>170</v>
      </c>
      <c r="E113" s="69" t="s">
        <v>27</v>
      </c>
      <c r="F113" s="67" t="s">
        <v>122</v>
      </c>
      <c r="G113" s="161" t="s">
        <v>486</v>
      </c>
      <c r="H113" s="67" t="s">
        <v>347</v>
      </c>
      <c r="I113" s="160" t="s">
        <v>496</v>
      </c>
      <c r="J113" s="63">
        <v>18</v>
      </c>
      <c r="K113" s="63"/>
      <c r="L113" s="63">
        <v>1</v>
      </c>
      <c r="M113" s="62"/>
      <c r="N113" s="63">
        <v>18</v>
      </c>
      <c r="O113" s="63"/>
      <c r="P113" s="63">
        <v>1</v>
      </c>
      <c r="Q113" s="63"/>
      <c r="R113" s="63">
        <v>1</v>
      </c>
      <c r="S113" s="63"/>
      <c r="T113" s="63"/>
      <c r="U113" s="63"/>
      <c r="V113" s="63"/>
      <c r="W113" s="63"/>
      <c r="X113" s="63"/>
      <c r="Y113" s="63"/>
      <c r="Z113" s="63">
        <v>18</v>
      </c>
      <c r="AA113" s="63"/>
      <c r="AB113" s="62">
        <v>1</v>
      </c>
      <c r="AC113" s="62"/>
      <c r="AD113" s="62">
        <v>1</v>
      </c>
      <c r="AE113" s="62"/>
      <c r="AF113" s="62">
        <v>1</v>
      </c>
      <c r="AG113" s="62"/>
      <c r="AH113" s="62"/>
      <c r="AI113" s="62"/>
      <c r="AJ113" s="62"/>
      <c r="AK113" s="62"/>
      <c r="AL113" s="62"/>
      <c r="AM113" s="62"/>
      <c r="AN113" s="63">
        <v>18</v>
      </c>
      <c r="AO113" s="63"/>
      <c r="AP113" s="63">
        <v>1</v>
      </c>
      <c r="AQ113" s="63"/>
      <c r="AR113" s="63">
        <v>1</v>
      </c>
      <c r="AS113" s="63"/>
      <c r="AT113" s="63">
        <v>1</v>
      </c>
      <c r="AU113" s="63"/>
      <c r="AV113" s="63">
        <v>18</v>
      </c>
      <c r="AW113" s="63"/>
      <c r="AX113" s="63">
        <v>1</v>
      </c>
      <c r="AY113" s="63"/>
      <c r="AZ113" s="63">
        <v>1</v>
      </c>
      <c r="BA113" s="63"/>
      <c r="BB113" s="63"/>
      <c r="BC113" s="63"/>
      <c r="BD113" s="63"/>
      <c r="BE113" s="63"/>
      <c r="BF113" s="63"/>
      <c r="BG113" s="63"/>
      <c r="BH113" s="63"/>
      <c r="BI113" s="63"/>
    </row>
    <row r="114" spans="1:62" s="58" customFormat="1" ht="15" customHeight="1" x14ac:dyDescent="0.2">
      <c r="A114" s="98"/>
      <c r="B114" s="60" t="s">
        <v>320</v>
      </c>
      <c r="C114" s="60" t="s">
        <v>682</v>
      </c>
      <c r="D114" s="69" t="s">
        <v>166</v>
      </c>
      <c r="E114" s="69" t="s">
        <v>167</v>
      </c>
      <c r="F114" s="67" t="s">
        <v>120</v>
      </c>
      <c r="G114" s="67" t="s">
        <v>337</v>
      </c>
      <c r="H114" s="67" t="s">
        <v>347</v>
      </c>
      <c r="I114" s="160" t="s">
        <v>498</v>
      </c>
      <c r="J114" s="63">
        <v>24</v>
      </c>
      <c r="K114" s="63"/>
      <c r="L114" s="63">
        <v>1</v>
      </c>
      <c r="M114" s="62"/>
      <c r="N114" s="63">
        <v>24</v>
      </c>
      <c r="O114" s="63"/>
      <c r="P114" s="63">
        <v>1</v>
      </c>
      <c r="Q114" s="63"/>
      <c r="R114" s="63">
        <v>1</v>
      </c>
      <c r="S114" s="63"/>
      <c r="T114" s="63"/>
      <c r="U114" s="63"/>
      <c r="V114" s="63"/>
      <c r="W114" s="63"/>
      <c r="X114" s="63"/>
      <c r="Y114" s="63"/>
      <c r="Z114" s="63">
        <v>24</v>
      </c>
      <c r="AA114" s="63"/>
      <c r="AB114" s="62">
        <v>2</v>
      </c>
      <c r="AC114" s="62"/>
      <c r="AD114" s="62">
        <v>2</v>
      </c>
      <c r="AE114" s="62"/>
      <c r="AF114" s="62">
        <v>2</v>
      </c>
      <c r="AG114" s="62"/>
      <c r="AH114" s="62"/>
      <c r="AI114" s="62"/>
      <c r="AJ114" s="62"/>
      <c r="AK114" s="62"/>
      <c r="AL114" s="62"/>
      <c r="AM114" s="62"/>
      <c r="AN114" s="63">
        <v>24</v>
      </c>
      <c r="AO114" s="63"/>
      <c r="AP114" s="63">
        <v>1</v>
      </c>
      <c r="AQ114" s="63"/>
      <c r="AR114" s="63">
        <v>1</v>
      </c>
      <c r="AS114" s="63"/>
      <c r="AT114" s="63">
        <v>1</v>
      </c>
      <c r="AU114" s="63"/>
      <c r="AV114" s="63">
        <v>24</v>
      </c>
      <c r="AW114" s="63"/>
      <c r="AX114" s="63">
        <v>1</v>
      </c>
      <c r="AY114" s="63"/>
      <c r="AZ114" s="63">
        <v>1</v>
      </c>
      <c r="BA114" s="63"/>
      <c r="BB114" s="63"/>
      <c r="BC114" s="63"/>
      <c r="BD114" s="63"/>
      <c r="BE114" s="63"/>
      <c r="BF114" s="63"/>
      <c r="BG114" s="63"/>
      <c r="BH114" s="63"/>
      <c r="BI114" s="63"/>
    </row>
    <row r="115" spans="1:62" s="58" customFormat="1" ht="15" customHeight="1" x14ac:dyDescent="0.2">
      <c r="A115" s="98"/>
      <c r="B115" s="60" t="s">
        <v>320</v>
      </c>
      <c r="C115" s="60" t="s">
        <v>682</v>
      </c>
      <c r="D115" s="69" t="s">
        <v>168</v>
      </c>
      <c r="E115" s="69" t="s">
        <v>169</v>
      </c>
      <c r="F115" s="67" t="s">
        <v>346</v>
      </c>
      <c r="G115" s="161" t="s">
        <v>486</v>
      </c>
      <c r="H115" s="67" t="s">
        <v>347</v>
      </c>
      <c r="I115" s="160" t="s">
        <v>496</v>
      </c>
      <c r="J115" s="63">
        <v>14</v>
      </c>
      <c r="K115" s="63"/>
      <c r="L115" s="63">
        <v>1</v>
      </c>
      <c r="M115" s="62"/>
      <c r="N115" s="63">
        <v>14</v>
      </c>
      <c r="O115" s="63"/>
      <c r="P115" s="63">
        <v>1</v>
      </c>
      <c r="Q115" s="63"/>
      <c r="R115" s="63">
        <v>1</v>
      </c>
      <c r="S115" s="63"/>
      <c r="T115" s="63"/>
      <c r="U115" s="63"/>
      <c r="V115" s="63"/>
      <c r="W115" s="63"/>
      <c r="X115" s="63"/>
      <c r="Y115" s="63"/>
      <c r="Z115" s="63">
        <v>14</v>
      </c>
      <c r="AA115" s="63"/>
      <c r="AB115" s="62">
        <v>1</v>
      </c>
      <c r="AC115" s="62"/>
      <c r="AD115" s="62">
        <v>1</v>
      </c>
      <c r="AE115" s="62"/>
      <c r="AF115" s="62">
        <v>1</v>
      </c>
      <c r="AG115" s="62"/>
      <c r="AH115" s="62"/>
      <c r="AI115" s="62"/>
      <c r="AJ115" s="62"/>
      <c r="AK115" s="62"/>
      <c r="AL115" s="62"/>
      <c r="AM115" s="62"/>
      <c r="AN115" s="63">
        <v>14</v>
      </c>
      <c r="AO115" s="63"/>
      <c r="AP115" s="63">
        <v>1</v>
      </c>
      <c r="AQ115" s="63"/>
      <c r="AR115" s="63">
        <v>1</v>
      </c>
      <c r="AS115" s="63"/>
      <c r="AT115" s="63">
        <v>1</v>
      </c>
      <c r="AU115" s="63"/>
      <c r="AV115" s="63">
        <v>14</v>
      </c>
      <c r="AW115" s="63"/>
      <c r="AX115" s="63">
        <v>1</v>
      </c>
      <c r="AY115" s="63"/>
      <c r="AZ115" s="63">
        <v>1</v>
      </c>
      <c r="BA115" s="63"/>
      <c r="BB115" s="63">
        <v>14</v>
      </c>
      <c r="BC115" s="63"/>
      <c r="BD115" s="63">
        <v>14</v>
      </c>
      <c r="BE115" s="63"/>
      <c r="BF115" s="63"/>
      <c r="BG115" s="63"/>
      <c r="BH115" s="63"/>
      <c r="BI115" s="63"/>
    </row>
    <row r="116" spans="1:62" s="109" customFormat="1" ht="15" x14ac:dyDescent="0.2">
      <c r="A116" s="112"/>
      <c r="B116" s="112" t="s">
        <v>320</v>
      </c>
      <c r="C116" s="112"/>
      <c r="D116" s="112"/>
      <c r="E116" s="112" t="s">
        <v>339</v>
      </c>
      <c r="F116" s="112"/>
      <c r="G116" s="112"/>
      <c r="H116" s="112"/>
      <c r="I116" s="159"/>
      <c r="J116" s="116">
        <f>SUM(J112:J115)</f>
        <v>56</v>
      </c>
      <c r="K116" s="116">
        <f t="shared" ref="K116:AU116" si="70">SUM(K112:K115)</f>
        <v>0</v>
      </c>
      <c r="L116" s="116">
        <f t="shared" si="70"/>
        <v>3</v>
      </c>
      <c r="M116" s="116">
        <f t="shared" si="70"/>
        <v>0</v>
      </c>
      <c r="N116" s="116">
        <f>SUM(N112:N115)</f>
        <v>56</v>
      </c>
      <c r="O116" s="116">
        <f t="shared" si="70"/>
        <v>0</v>
      </c>
      <c r="P116" s="116">
        <f t="shared" si="70"/>
        <v>3</v>
      </c>
      <c r="Q116" s="116">
        <f t="shared" si="70"/>
        <v>0</v>
      </c>
      <c r="R116" s="116">
        <f t="shared" si="70"/>
        <v>3</v>
      </c>
      <c r="S116" s="116">
        <f t="shared" si="70"/>
        <v>0</v>
      </c>
      <c r="T116" s="116">
        <f t="shared" si="70"/>
        <v>12</v>
      </c>
      <c r="U116" s="116">
        <f t="shared" si="70"/>
        <v>0</v>
      </c>
      <c r="V116" s="116">
        <f t="shared" si="70"/>
        <v>1</v>
      </c>
      <c r="W116" s="116">
        <f t="shared" si="70"/>
        <v>0</v>
      </c>
      <c r="X116" s="116">
        <f t="shared" si="70"/>
        <v>1</v>
      </c>
      <c r="Y116" s="116">
        <f t="shared" si="70"/>
        <v>0</v>
      </c>
      <c r="Z116" s="116">
        <f>SUM(Z112:Z115)</f>
        <v>56</v>
      </c>
      <c r="AA116" s="116">
        <f t="shared" si="70"/>
        <v>0</v>
      </c>
      <c r="AB116" s="116">
        <f t="shared" si="70"/>
        <v>4</v>
      </c>
      <c r="AC116" s="116">
        <f t="shared" si="70"/>
        <v>0</v>
      </c>
      <c r="AD116" s="116">
        <f t="shared" si="70"/>
        <v>4</v>
      </c>
      <c r="AE116" s="116">
        <f t="shared" si="70"/>
        <v>0</v>
      </c>
      <c r="AF116" s="116">
        <f t="shared" si="70"/>
        <v>4</v>
      </c>
      <c r="AG116" s="116">
        <f t="shared" si="70"/>
        <v>0</v>
      </c>
      <c r="AH116" s="116">
        <f t="shared" si="70"/>
        <v>12</v>
      </c>
      <c r="AI116" s="116">
        <f t="shared" si="70"/>
        <v>0</v>
      </c>
      <c r="AJ116" s="116">
        <f t="shared" si="70"/>
        <v>1</v>
      </c>
      <c r="AK116" s="116">
        <f t="shared" si="70"/>
        <v>0</v>
      </c>
      <c r="AL116" s="116">
        <f t="shared" si="70"/>
        <v>1</v>
      </c>
      <c r="AM116" s="116">
        <f t="shared" si="70"/>
        <v>0</v>
      </c>
      <c r="AN116" s="116">
        <f>SUM(AN112:AN115)</f>
        <v>56</v>
      </c>
      <c r="AO116" s="116">
        <f t="shared" si="70"/>
        <v>0</v>
      </c>
      <c r="AP116" s="116">
        <f t="shared" si="70"/>
        <v>3</v>
      </c>
      <c r="AQ116" s="116">
        <f t="shared" si="70"/>
        <v>0</v>
      </c>
      <c r="AR116" s="116">
        <f t="shared" si="70"/>
        <v>3</v>
      </c>
      <c r="AS116" s="116">
        <f t="shared" si="70"/>
        <v>0</v>
      </c>
      <c r="AT116" s="116">
        <f t="shared" si="70"/>
        <v>3</v>
      </c>
      <c r="AU116" s="116">
        <f t="shared" si="70"/>
        <v>0</v>
      </c>
      <c r="AV116" s="116">
        <f t="shared" ref="AV116:BA116" si="71">SUM(AV112:AV115)</f>
        <v>56</v>
      </c>
      <c r="AW116" s="116">
        <f t="shared" si="71"/>
        <v>0</v>
      </c>
      <c r="AX116" s="116">
        <f t="shared" si="71"/>
        <v>3</v>
      </c>
      <c r="AY116" s="116">
        <f t="shared" si="71"/>
        <v>0</v>
      </c>
      <c r="AZ116" s="116">
        <f t="shared" si="71"/>
        <v>3</v>
      </c>
      <c r="BA116" s="116">
        <f t="shared" si="71"/>
        <v>0</v>
      </c>
      <c r="BB116" s="116">
        <f t="shared" ref="BB116:BI116" si="72">SUM(BB112:BB115)</f>
        <v>14</v>
      </c>
      <c r="BC116" s="116">
        <f t="shared" si="72"/>
        <v>0</v>
      </c>
      <c r="BD116" s="116">
        <f>SUM(BD112:BD115)</f>
        <v>14</v>
      </c>
      <c r="BE116" s="116">
        <f>SUM(BE112:BE115)</f>
        <v>0</v>
      </c>
      <c r="BF116" s="116">
        <f t="shared" si="72"/>
        <v>0</v>
      </c>
      <c r="BG116" s="116">
        <f t="shared" si="72"/>
        <v>0</v>
      </c>
      <c r="BH116" s="116">
        <f t="shared" si="72"/>
        <v>0</v>
      </c>
      <c r="BI116" s="116">
        <f t="shared" si="72"/>
        <v>0</v>
      </c>
    </row>
    <row r="117" spans="1:62" s="109" customFormat="1" ht="15" customHeight="1" x14ac:dyDescent="0.2">
      <c r="A117" s="117"/>
      <c r="B117" s="107"/>
      <c r="C117" s="118"/>
      <c r="D117" s="108"/>
      <c r="E117" s="108"/>
      <c r="F117" s="107"/>
      <c r="G117" s="119"/>
      <c r="H117" s="119"/>
      <c r="I117" s="119"/>
      <c r="J117" s="110"/>
      <c r="K117" s="110"/>
      <c r="L117" s="110"/>
      <c r="M117" s="111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0"/>
      <c r="AO117" s="110"/>
      <c r="AP117" s="110"/>
      <c r="AQ117" s="110"/>
      <c r="AR117" s="110"/>
      <c r="AS117" s="110"/>
      <c r="AT117" s="110"/>
      <c r="AU117" s="110"/>
      <c r="AV117" s="110"/>
      <c r="AW117" s="110"/>
      <c r="AX117" s="110"/>
      <c r="AY117" s="110"/>
      <c r="AZ117" s="110"/>
      <c r="BA117" s="110"/>
      <c r="BB117" s="110"/>
      <c r="BC117" s="110"/>
      <c r="BD117" s="110"/>
      <c r="BE117" s="110"/>
      <c r="BF117" s="110"/>
      <c r="BG117" s="110"/>
      <c r="BH117" s="110"/>
      <c r="BI117" s="110"/>
    </row>
    <row r="118" spans="1:62" s="58" customFormat="1" ht="15" customHeight="1" x14ac:dyDescent="0.2">
      <c r="A118" s="98"/>
      <c r="B118" s="60" t="s">
        <v>328</v>
      </c>
      <c r="C118" s="60" t="s">
        <v>682</v>
      </c>
      <c r="D118" s="69" t="s">
        <v>293</v>
      </c>
      <c r="E118" s="69" t="s">
        <v>483</v>
      </c>
      <c r="F118" s="67" t="s">
        <v>122</v>
      </c>
      <c r="G118" s="161" t="s">
        <v>486</v>
      </c>
      <c r="H118" s="67" t="s">
        <v>347</v>
      </c>
      <c r="I118" s="160" t="s">
        <v>496</v>
      </c>
      <c r="J118" s="63">
        <v>18</v>
      </c>
      <c r="K118" s="63"/>
      <c r="L118" s="63">
        <v>1</v>
      </c>
      <c r="M118" s="62"/>
      <c r="N118" s="63">
        <v>18</v>
      </c>
      <c r="O118" s="63"/>
      <c r="P118" s="63">
        <v>1</v>
      </c>
      <c r="Q118" s="63"/>
      <c r="R118" s="63">
        <v>1</v>
      </c>
      <c r="S118" s="63"/>
      <c r="T118" s="63"/>
      <c r="U118" s="63"/>
      <c r="V118" s="63"/>
      <c r="W118" s="63"/>
      <c r="X118" s="63"/>
      <c r="Y118" s="63"/>
      <c r="Z118" s="63">
        <v>18</v>
      </c>
      <c r="AA118" s="63"/>
      <c r="AB118" s="62">
        <v>1</v>
      </c>
      <c r="AC118" s="62"/>
      <c r="AD118" s="62">
        <v>1</v>
      </c>
      <c r="AE118" s="62"/>
      <c r="AF118" s="62">
        <v>1</v>
      </c>
      <c r="AG118" s="62"/>
      <c r="AH118" s="62"/>
      <c r="AI118" s="62"/>
      <c r="AJ118" s="62"/>
      <c r="AK118" s="62"/>
      <c r="AL118" s="62"/>
      <c r="AM118" s="62"/>
      <c r="AN118" s="63">
        <v>18</v>
      </c>
      <c r="AO118" s="63"/>
      <c r="AP118" s="63">
        <v>1</v>
      </c>
      <c r="AQ118" s="63"/>
      <c r="AR118" s="63">
        <v>1</v>
      </c>
      <c r="AS118" s="63"/>
      <c r="AT118" s="63">
        <v>1</v>
      </c>
      <c r="AU118" s="63"/>
      <c r="AV118" s="63">
        <v>0</v>
      </c>
      <c r="AW118" s="63"/>
      <c r="AX118" s="63">
        <v>0</v>
      </c>
      <c r="AY118" s="63"/>
      <c r="AZ118" s="63">
        <v>0</v>
      </c>
      <c r="BA118" s="63"/>
      <c r="BB118" s="63"/>
      <c r="BC118" s="63"/>
      <c r="BD118" s="63"/>
      <c r="BE118" s="63"/>
      <c r="BF118" s="63"/>
      <c r="BG118" s="63"/>
      <c r="BH118" s="63"/>
      <c r="BI118" s="63"/>
    </row>
    <row r="119" spans="1:62" s="109" customFormat="1" ht="15" x14ac:dyDescent="0.2">
      <c r="A119" s="112"/>
      <c r="B119" s="112" t="s">
        <v>328</v>
      </c>
      <c r="C119" s="112"/>
      <c r="D119" s="112"/>
      <c r="E119" s="112" t="s">
        <v>339</v>
      </c>
      <c r="F119" s="112"/>
      <c r="G119" s="112"/>
      <c r="H119" s="112"/>
      <c r="I119" s="159"/>
      <c r="J119" s="116">
        <f t="shared" ref="J119:AM119" si="73">SUM(J118:J118)</f>
        <v>18</v>
      </c>
      <c r="K119" s="116">
        <f t="shared" si="73"/>
        <v>0</v>
      </c>
      <c r="L119" s="116">
        <f t="shared" si="73"/>
        <v>1</v>
      </c>
      <c r="M119" s="116">
        <f t="shared" si="73"/>
        <v>0</v>
      </c>
      <c r="N119" s="116">
        <f>SUM(N118:N118)</f>
        <v>18</v>
      </c>
      <c r="O119" s="116">
        <f t="shared" si="73"/>
        <v>0</v>
      </c>
      <c r="P119" s="116">
        <f t="shared" si="73"/>
        <v>1</v>
      </c>
      <c r="Q119" s="116">
        <f t="shared" si="73"/>
        <v>0</v>
      </c>
      <c r="R119" s="116">
        <f t="shared" si="73"/>
        <v>1</v>
      </c>
      <c r="S119" s="116">
        <f t="shared" si="73"/>
        <v>0</v>
      </c>
      <c r="T119" s="116">
        <f t="shared" ref="T119:Y119" si="74">SUM(T118:T118)</f>
        <v>0</v>
      </c>
      <c r="U119" s="116">
        <f t="shared" si="74"/>
        <v>0</v>
      </c>
      <c r="V119" s="116">
        <f t="shared" si="74"/>
        <v>0</v>
      </c>
      <c r="W119" s="116">
        <f t="shared" si="74"/>
        <v>0</v>
      </c>
      <c r="X119" s="116">
        <f t="shared" si="74"/>
        <v>0</v>
      </c>
      <c r="Y119" s="116">
        <f t="shared" si="74"/>
        <v>0</v>
      </c>
      <c r="Z119" s="116">
        <f>SUM(Z118:Z118)</f>
        <v>18</v>
      </c>
      <c r="AA119" s="116">
        <f t="shared" si="73"/>
        <v>0</v>
      </c>
      <c r="AB119" s="116">
        <f t="shared" si="73"/>
        <v>1</v>
      </c>
      <c r="AC119" s="116">
        <f t="shared" si="73"/>
        <v>0</v>
      </c>
      <c r="AD119" s="116">
        <f t="shared" si="73"/>
        <v>1</v>
      </c>
      <c r="AE119" s="116">
        <f t="shared" si="73"/>
        <v>0</v>
      </c>
      <c r="AF119" s="116">
        <f t="shared" si="73"/>
        <v>1</v>
      </c>
      <c r="AG119" s="116">
        <f t="shared" si="73"/>
        <v>0</v>
      </c>
      <c r="AH119" s="116">
        <f t="shared" si="73"/>
        <v>0</v>
      </c>
      <c r="AI119" s="116">
        <f t="shared" si="73"/>
        <v>0</v>
      </c>
      <c r="AJ119" s="116">
        <f t="shared" si="73"/>
        <v>0</v>
      </c>
      <c r="AK119" s="116">
        <f t="shared" si="73"/>
        <v>0</v>
      </c>
      <c r="AL119" s="116">
        <f t="shared" si="73"/>
        <v>0</v>
      </c>
      <c r="AM119" s="116">
        <f t="shared" si="73"/>
        <v>0</v>
      </c>
      <c r="AN119" s="116">
        <f>SUM(AN118:AN118)</f>
        <v>18</v>
      </c>
      <c r="AO119" s="116">
        <f t="shared" ref="AO119:AU119" si="75">SUM(AO118:AO118)</f>
        <v>0</v>
      </c>
      <c r="AP119" s="116">
        <f t="shared" si="75"/>
        <v>1</v>
      </c>
      <c r="AQ119" s="116">
        <f t="shared" si="75"/>
        <v>0</v>
      </c>
      <c r="AR119" s="116">
        <f t="shared" si="75"/>
        <v>1</v>
      </c>
      <c r="AS119" s="116">
        <f t="shared" si="75"/>
        <v>0</v>
      </c>
      <c r="AT119" s="116">
        <f t="shared" si="75"/>
        <v>1</v>
      </c>
      <c r="AU119" s="116">
        <f t="shared" si="75"/>
        <v>0</v>
      </c>
      <c r="AV119" s="116">
        <f t="shared" ref="AV119:BA119" si="76">SUM(AV118:AV118)</f>
        <v>0</v>
      </c>
      <c r="AW119" s="116">
        <f t="shared" si="76"/>
        <v>0</v>
      </c>
      <c r="AX119" s="116">
        <f t="shared" si="76"/>
        <v>0</v>
      </c>
      <c r="AY119" s="116">
        <f t="shared" si="76"/>
        <v>0</v>
      </c>
      <c r="AZ119" s="116">
        <f t="shared" si="76"/>
        <v>0</v>
      </c>
      <c r="BA119" s="116">
        <f t="shared" si="76"/>
        <v>0</v>
      </c>
      <c r="BB119" s="116">
        <f t="shared" ref="BB119:BI119" si="77">SUM(BB118:BB118)</f>
        <v>0</v>
      </c>
      <c r="BC119" s="116">
        <f t="shared" si="77"/>
        <v>0</v>
      </c>
      <c r="BD119" s="116">
        <f>SUM(BD118:BD118)</f>
        <v>0</v>
      </c>
      <c r="BE119" s="116">
        <f>SUM(BE118:BE118)</f>
        <v>0</v>
      </c>
      <c r="BF119" s="116">
        <f t="shared" si="77"/>
        <v>0</v>
      </c>
      <c r="BG119" s="116">
        <f t="shared" si="77"/>
        <v>0</v>
      </c>
      <c r="BH119" s="116">
        <f t="shared" si="77"/>
        <v>0</v>
      </c>
      <c r="BI119" s="116">
        <f t="shared" si="77"/>
        <v>0</v>
      </c>
    </row>
    <row r="120" spans="1:62" s="109" customFormat="1" ht="15" customHeight="1" x14ac:dyDescent="0.2">
      <c r="A120" s="117"/>
      <c r="B120" s="107"/>
      <c r="C120" s="118"/>
      <c r="D120" s="108"/>
      <c r="E120" s="108"/>
      <c r="F120" s="107"/>
      <c r="G120" s="119"/>
      <c r="H120" s="119"/>
      <c r="I120" s="119"/>
      <c r="J120" s="110"/>
      <c r="K120" s="110"/>
      <c r="L120" s="110"/>
      <c r="M120" s="111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0"/>
      <c r="AO120" s="110"/>
      <c r="AP120" s="110"/>
      <c r="AQ120" s="110"/>
      <c r="AR120" s="110"/>
      <c r="AS120" s="110"/>
      <c r="AT120" s="110"/>
      <c r="AU120" s="110"/>
      <c r="AV120" s="110"/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</row>
    <row r="121" spans="1:62" s="58" customFormat="1" ht="15" customHeight="1" x14ac:dyDescent="0.2">
      <c r="A121" s="98"/>
      <c r="B121" s="60" t="s">
        <v>306</v>
      </c>
      <c r="C121" s="60" t="s">
        <v>682</v>
      </c>
      <c r="D121" s="69" t="s">
        <v>39</v>
      </c>
      <c r="E121" s="69" t="s">
        <v>40</v>
      </c>
      <c r="F121" s="67" t="s">
        <v>344</v>
      </c>
      <c r="G121" s="161" t="s">
        <v>501</v>
      </c>
      <c r="H121" s="67" t="s">
        <v>347</v>
      </c>
      <c r="I121" s="160" t="s">
        <v>500</v>
      </c>
      <c r="J121" s="63">
        <v>14</v>
      </c>
      <c r="K121" s="63"/>
      <c r="L121" s="63">
        <v>1</v>
      </c>
      <c r="M121" s="62"/>
      <c r="N121" s="63">
        <v>14</v>
      </c>
      <c r="O121" s="63"/>
      <c r="P121" s="63">
        <v>1</v>
      </c>
      <c r="Q121" s="63"/>
      <c r="R121" s="63">
        <v>1</v>
      </c>
      <c r="S121" s="63"/>
      <c r="T121" s="63"/>
      <c r="U121" s="63"/>
      <c r="V121" s="63"/>
      <c r="W121" s="63"/>
      <c r="X121" s="63"/>
      <c r="Y121" s="63"/>
      <c r="Z121" s="63">
        <v>14</v>
      </c>
      <c r="AA121" s="63"/>
      <c r="AB121" s="62">
        <v>1</v>
      </c>
      <c r="AC121" s="62"/>
      <c r="AD121" s="62">
        <v>1</v>
      </c>
      <c r="AE121" s="62"/>
      <c r="AF121" s="62">
        <v>1</v>
      </c>
      <c r="AG121" s="62"/>
      <c r="AH121" s="62"/>
      <c r="AI121" s="62"/>
      <c r="AJ121" s="62"/>
      <c r="AK121" s="62"/>
      <c r="AL121" s="62"/>
      <c r="AM121" s="62"/>
      <c r="AN121" s="63">
        <v>14</v>
      </c>
      <c r="AO121" s="63"/>
      <c r="AP121" s="63">
        <v>1</v>
      </c>
      <c r="AQ121" s="63"/>
      <c r="AR121" s="63">
        <v>1</v>
      </c>
      <c r="AS121" s="63"/>
      <c r="AT121" s="63">
        <v>1</v>
      </c>
      <c r="AU121" s="63"/>
      <c r="AV121" s="63">
        <v>14</v>
      </c>
      <c r="AW121" s="63"/>
      <c r="AX121" s="63">
        <v>1</v>
      </c>
      <c r="AY121" s="63"/>
      <c r="AZ121" s="63">
        <v>1</v>
      </c>
      <c r="BA121" s="63"/>
      <c r="BB121" s="63">
        <v>14</v>
      </c>
      <c r="BC121" s="63"/>
      <c r="BD121" s="63">
        <v>14</v>
      </c>
      <c r="BE121" s="63"/>
      <c r="BF121" s="63"/>
      <c r="BG121" s="63"/>
      <c r="BH121" s="63">
        <v>14</v>
      </c>
      <c r="BI121" s="63"/>
    </row>
    <row r="122" spans="1:62" s="109" customFormat="1" ht="15" x14ac:dyDescent="0.2">
      <c r="A122" s="112"/>
      <c r="B122" s="112" t="s">
        <v>306</v>
      </c>
      <c r="C122" s="112"/>
      <c r="D122" s="112"/>
      <c r="E122" s="112" t="s">
        <v>339</v>
      </c>
      <c r="F122" s="112"/>
      <c r="G122" s="112"/>
      <c r="H122" s="112"/>
      <c r="I122" s="159"/>
      <c r="J122" s="116">
        <f t="shared" ref="J122:AM122" si="78">SUM(J121:J121)</f>
        <v>14</v>
      </c>
      <c r="K122" s="116">
        <f t="shared" si="78"/>
        <v>0</v>
      </c>
      <c r="L122" s="116">
        <f t="shared" si="78"/>
        <v>1</v>
      </c>
      <c r="M122" s="116">
        <f t="shared" si="78"/>
        <v>0</v>
      </c>
      <c r="N122" s="116">
        <f>SUM(N121:N121)</f>
        <v>14</v>
      </c>
      <c r="O122" s="116">
        <f t="shared" si="78"/>
        <v>0</v>
      </c>
      <c r="P122" s="116">
        <f t="shared" si="78"/>
        <v>1</v>
      </c>
      <c r="Q122" s="116">
        <f t="shared" si="78"/>
        <v>0</v>
      </c>
      <c r="R122" s="116">
        <f t="shared" si="78"/>
        <v>1</v>
      </c>
      <c r="S122" s="116">
        <f t="shared" si="78"/>
        <v>0</v>
      </c>
      <c r="T122" s="116">
        <f t="shared" ref="T122:Y122" si="79">SUM(T121:T121)</f>
        <v>0</v>
      </c>
      <c r="U122" s="116">
        <f t="shared" si="79"/>
        <v>0</v>
      </c>
      <c r="V122" s="116">
        <f t="shared" si="79"/>
        <v>0</v>
      </c>
      <c r="W122" s="116">
        <f t="shared" si="79"/>
        <v>0</v>
      </c>
      <c r="X122" s="116">
        <f t="shared" si="79"/>
        <v>0</v>
      </c>
      <c r="Y122" s="116">
        <f t="shared" si="79"/>
        <v>0</v>
      </c>
      <c r="Z122" s="116">
        <f>SUM(Z121:Z121)</f>
        <v>14</v>
      </c>
      <c r="AA122" s="116">
        <f t="shared" si="78"/>
        <v>0</v>
      </c>
      <c r="AB122" s="116">
        <f t="shared" si="78"/>
        <v>1</v>
      </c>
      <c r="AC122" s="116">
        <f t="shared" si="78"/>
        <v>0</v>
      </c>
      <c r="AD122" s="116">
        <f t="shared" si="78"/>
        <v>1</v>
      </c>
      <c r="AE122" s="116">
        <f t="shared" si="78"/>
        <v>0</v>
      </c>
      <c r="AF122" s="116">
        <f t="shared" si="78"/>
        <v>1</v>
      </c>
      <c r="AG122" s="116">
        <f t="shared" si="78"/>
        <v>0</v>
      </c>
      <c r="AH122" s="116">
        <f t="shared" si="78"/>
        <v>0</v>
      </c>
      <c r="AI122" s="116">
        <f t="shared" si="78"/>
        <v>0</v>
      </c>
      <c r="AJ122" s="116">
        <f t="shared" si="78"/>
        <v>0</v>
      </c>
      <c r="AK122" s="116">
        <f t="shared" si="78"/>
        <v>0</v>
      </c>
      <c r="AL122" s="116">
        <f t="shared" si="78"/>
        <v>0</v>
      </c>
      <c r="AM122" s="116">
        <f t="shared" si="78"/>
        <v>0</v>
      </c>
      <c r="AN122" s="116">
        <f>SUM(AN121:AN121)</f>
        <v>14</v>
      </c>
      <c r="AO122" s="116">
        <f t="shared" ref="AO122:AU122" si="80">SUM(AO121:AO121)</f>
        <v>0</v>
      </c>
      <c r="AP122" s="116">
        <f t="shared" si="80"/>
        <v>1</v>
      </c>
      <c r="AQ122" s="116">
        <f t="shared" si="80"/>
        <v>0</v>
      </c>
      <c r="AR122" s="116">
        <f t="shared" si="80"/>
        <v>1</v>
      </c>
      <c r="AS122" s="116">
        <f t="shared" si="80"/>
        <v>0</v>
      </c>
      <c r="AT122" s="116">
        <f t="shared" si="80"/>
        <v>1</v>
      </c>
      <c r="AU122" s="116">
        <f t="shared" si="80"/>
        <v>0</v>
      </c>
      <c r="AV122" s="116">
        <f t="shared" ref="AV122:BA122" si="81">SUM(AV121:AV121)</f>
        <v>14</v>
      </c>
      <c r="AW122" s="116">
        <f t="shared" si="81"/>
        <v>0</v>
      </c>
      <c r="AX122" s="116">
        <f t="shared" si="81"/>
        <v>1</v>
      </c>
      <c r="AY122" s="116">
        <f t="shared" si="81"/>
        <v>0</v>
      </c>
      <c r="AZ122" s="116">
        <f t="shared" si="81"/>
        <v>1</v>
      </c>
      <c r="BA122" s="116">
        <f t="shared" si="81"/>
        <v>0</v>
      </c>
      <c r="BB122" s="116">
        <f t="shared" ref="BB122:BI122" si="82">SUM(BB121:BB121)</f>
        <v>14</v>
      </c>
      <c r="BC122" s="116">
        <f t="shared" si="82"/>
        <v>0</v>
      </c>
      <c r="BD122" s="116">
        <f>SUM(BD121:BD121)</f>
        <v>14</v>
      </c>
      <c r="BE122" s="116">
        <f>SUM(BE121:BE121)</f>
        <v>0</v>
      </c>
      <c r="BF122" s="116">
        <f t="shared" si="82"/>
        <v>0</v>
      </c>
      <c r="BG122" s="116">
        <f t="shared" si="82"/>
        <v>0</v>
      </c>
      <c r="BH122" s="116">
        <f t="shared" si="82"/>
        <v>14</v>
      </c>
      <c r="BI122" s="116">
        <f t="shared" si="82"/>
        <v>0</v>
      </c>
    </row>
    <row r="123" spans="1:62" s="109" customFormat="1" ht="14.25" x14ac:dyDescent="0.2">
      <c r="A123" s="120"/>
      <c r="B123" s="119"/>
      <c r="C123" s="114"/>
      <c r="D123" s="108"/>
      <c r="E123" s="108"/>
      <c r="F123" s="121"/>
      <c r="G123" s="119"/>
      <c r="H123" s="119"/>
      <c r="I123" s="119"/>
      <c r="J123" s="110"/>
      <c r="K123" s="110"/>
      <c r="L123" s="110"/>
      <c r="M123" s="111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0"/>
      <c r="AO123" s="110"/>
      <c r="AP123" s="110"/>
      <c r="AQ123" s="110"/>
      <c r="AR123" s="110"/>
      <c r="AS123" s="110"/>
      <c r="AT123" s="110"/>
      <c r="AU123" s="110"/>
      <c r="AV123" s="110"/>
      <c r="AW123" s="110"/>
      <c r="AX123" s="110"/>
      <c r="AY123" s="110"/>
      <c r="AZ123" s="110"/>
      <c r="BA123" s="110"/>
      <c r="BB123" s="110"/>
      <c r="BC123" s="110"/>
      <c r="BD123" s="110"/>
      <c r="BE123" s="110"/>
      <c r="BF123" s="110"/>
      <c r="BG123" s="110"/>
      <c r="BH123" s="110"/>
      <c r="BI123" s="110"/>
    </row>
    <row r="124" spans="1:62" s="109" customFormat="1" ht="29.25" customHeight="1" x14ac:dyDescent="0.2">
      <c r="A124" s="117"/>
      <c r="B124" s="107" t="s">
        <v>333</v>
      </c>
      <c r="C124" s="60" t="s">
        <v>682</v>
      </c>
      <c r="D124" s="108" t="s">
        <v>59</v>
      </c>
      <c r="E124" s="108" t="s">
        <v>89</v>
      </c>
      <c r="F124" s="107" t="s">
        <v>119</v>
      </c>
      <c r="G124" s="67" t="s">
        <v>622</v>
      </c>
      <c r="H124" s="119" t="s">
        <v>347</v>
      </c>
      <c r="I124" s="160" t="s">
        <v>497</v>
      </c>
      <c r="J124" s="63">
        <v>0</v>
      </c>
      <c r="K124" s="63"/>
      <c r="L124" s="63">
        <v>0</v>
      </c>
      <c r="M124" s="62"/>
      <c r="N124" s="63">
        <v>0</v>
      </c>
      <c r="O124" s="63"/>
      <c r="P124" s="63">
        <v>0</v>
      </c>
      <c r="Q124" s="63"/>
      <c r="R124" s="63">
        <v>0</v>
      </c>
      <c r="S124" s="63"/>
      <c r="T124" s="63"/>
      <c r="U124" s="63"/>
      <c r="V124" s="63"/>
      <c r="W124" s="63"/>
      <c r="X124" s="63"/>
      <c r="Y124" s="63"/>
      <c r="Z124" s="63">
        <v>0</v>
      </c>
      <c r="AA124" s="63"/>
      <c r="AB124" s="62">
        <v>0</v>
      </c>
      <c r="AC124" s="62"/>
      <c r="AD124" s="62">
        <v>0</v>
      </c>
      <c r="AE124" s="62"/>
      <c r="AF124" s="62">
        <v>0</v>
      </c>
      <c r="AG124" s="62"/>
      <c r="AH124" s="62"/>
      <c r="AI124" s="62"/>
      <c r="AJ124" s="62"/>
      <c r="AK124" s="62"/>
      <c r="AL124" s="62"/>
      <c r="AM124" s="62"/>
      <c r="AN124" s="63">
        <v>0</v>
      </c>
      <c r="AO124" s="63"/>
      <c r="AP124" s="63">
        <v>0</v>
      </c>
      <c r="AQ124" s="63"/>
      <c r="AR124" s="63">
        <v>0</v>
      </c>
      <c r="AS124" s="63"/>
      <c r="AT124" s="63"/>
      <c r="AU124" s="63"/>
      <c r="AV124" s="63">
        <v>0</v>
      </c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110"/>
      <c r="BI124" s="110"/>
      <c r="BJ124" s="109" t="s">
        <v>612</v>
      </c>
    </row>
    <row r="125" spans="1:62" s="109" customFormat="1" ht="15" customHeight="1" x14ac:dyDescent="0.2">
      <c r="A125" s="117"/>
      <c r="B125" s="107" t="s">
        <v>333</v>
      </c>
      <c r="C125" s="60" t="s">
        <v>682</v>
      </c>
      <c r="D125" s="108" t="s">
        <v>60</v>
      </c>
      <c r="E125" s="108" t="s">
        <v>61</v>
      </c>
      <c r="F125" s="107" t="s">
        <v>389</v>
      </c>
      <c r="G125" s="161" t="s">
        <v>486</v>
      </c>
      <c r="H125" s="119" t="s">
        <v>347</v>
      </c>
      <c r="I125" s="160" t="s">
        <v>496</v>
      </c>
      <c r="J125" s="110">
        <v>14</v>
      </c>
      <c r="K125" s="110"/>
      <c r="L125" s="110">
        <v>1</v>
      </c>
      <c r="M125" s="111"/>
      <c r="N125" s="110">
        <v>14</v>
      </c>
      <c r="O125" s="110"/>
      <c r="P125" s="63">
        <v>1</v>
      </c>
      <c r="Q125" s="63"/>
      <c r="R125" s="63">
        <v>1</v>
      </c>
      <c r="S125" s="110"/>
      <c r="T125" s="110"/>
      <c r="U125" s="110"/>
      <c r="V125" s="110"/>
      <c r="W125" s="110"/>
      <c r="X125" s="110"/>
      <c r="Y125" s="110"/>
      <c r="Z125" s="110">
        <v>14</v>
      </c>
      <c r="AA125" s="110"/>
      <c r="AB125" s="62">
        <v>1</v>
      </c>
      <c r="AC125" s="62"/>
      <c r="AD125" s="62">
        <v>1</v>
      </c>
      <c r="AE125" s="62"/>
      <c r="AF125" s="62">
        <v>1</v>
      </c>
      <c r="AG125" s="111"/>
      <c r="AH125" s="111"/>
      <c r="AI125" s="111"/>
      <c r="AJ125" s="111"/>
      <c r="AK125" s="111"/>
      <c r="AL125" s="111"/>
      <c r="AM125" s="111"/>
      <c r="AN125" s="110">
        <v>14</v>
      </c>
      <c r="AO125" s="110"/>
      <c r="AP125" s="110">
        <v>1</v>
      </c>
      <c r="AQ125" s="110"/>
      <c r="AR125" s="110">
        <v>1</v>
      </c>
      <c r="AS125" s="110"/>
      <c r="AT125" s="110">
        <v>1</v>
      </c>
      <c r="AU125" s="110"/>
      <c r="AV125" s="110">
        <v>14</v>
      </c>
      <c r="AW125" s="110"/>
      <c r="AX125" s="110">
        <v>1</v>
      </c>
      <c r="AY125" s="110"/>
      <c r="AZ125" s="110">
        <v>1</v>
      </c>
      <c r="BA125" s="110"/>
      <c r="BB125" s="110"/>
      <c r="BC125" s="110"/>
      <c r="BD125" s="110"/>
      <c r="BE125" s="110"/>
      <c r="BF125" s="110"/>
      <c r="BG125" s="110"/>
      <c r="BH125" s="110"/>
      <c r="BI125" s="110"/>
    </row>
    <row r="126" spans="1:62" s="109" customFormat="1" ht="15" x14ac:dyDescent="0.2">
      <c r="A126" s="65"/>
      <c r="B126" s="65" t="s">
        <v>333</v>
      </c>
      <c r="C126" s="65"/>
      <c r="D126" s="65"/>
      <c r="E126" s="65" t="s">
        <v>339</v>
      </c>
      <c r="F126" s="65"/>
      <c r="G126" s="65"/>
      <c r="H126" s="65"/>
      <c r="I126" s="65"/>
      <c r="J126" s="66">
        <f>SUM(J124:J125)</f>
        <v>14</v>
      </c>
      <c r="K126" s="66">
        <f t="shared" ref="K126:AU126" si="83">SUM(K124:K125)</f>
        <v>0</v>
      </c>
      <c r="L126" s="66">
        <f t="shared" si="83"/>
        <v>1</v>
      </c>
      <c r="M126" s="66">
        <f t="shared" si="83"/>
        <v>0</v>
      </c>
      <c r="N126" s="66">
        <f t="shared" si="83"/>
        <v>14</v>
      </c>
      <c r="O126" s="66">
        <f t="shared" si="83"/>
        <v>0</v>
      </c>
      <c r="P126" s="66">
        <f t="shared" si="83"/>
        <v>1</v>
      </c>
      <c r="Q126" s="66">
        <f t="shared" si="83"/>
        <v>0</v>
      </c>
      <c r="R126" s="66">
        <f t="shared" si="83"/>
        <v>1</v>
      </c>
      <c r="S126" s="66">
        <f t="shared" si="83"/>
        <v>0</v>
      </c>
      <c r="T126" s="66">
        <f t="shared" ref="T126:Y126" si="84">SUM(T124:T125)</f>
        <v>0</v>
      </c>
      <c r="U126" s="66">
        <f t="shared" si="84"/>
        <v>0</v>
      </c>
      <c r="V126" s="66">
        <f t="shared" si="84"/>
        <v>0</v>
      </c>
      <c r="W126" s="66">
        <f t="shared" si="84"/>
        <v>0</v>
      </c>
      <c r="X126" s="66">
        <f t="shared" si="84"/>
        <v>0</v>
      </c>
      <c r="Y126" s="66">
        <f t="shared" si="84"/>
        <v>0</v>
      </c>
      <c r="Z126" s="66">
        <f t="shared" si="83"/>
        <v>14</v>
      </c>
      <c r="AA126" s="66">
        <f t="shared" si="83"/>
        <v>0</v>
      </c>
      <c r="AB126" s="66">
        <f t="shared" si="83"/>
        <v>1</v>
      </c>
      <c r="AC126" s="66">
        <f t="shared" si="83"/>
        <v>0</v>
      </c>
      <c r="AD126" s="66">
        <f t="shared" si="83"/>
        <v>1</v>
      </c>
      <c r="AE126" s="66">
        <f t="shared" si="83"/>
        <v>0</v>
      </c>
      <c r="AF126" s="66">
        <f t="shared" si="83"/>
        <v>1</v>
      </c>
      <c r="AG126" s="66">
        <f t="shared" si="83"/>
        <v>0</v>
      </c>
      <c r="AH126" s="66">
        <f t="shared" si="83"/>
        <v>0</v>
      </c>
      <c r="AI126" s="66">
        <f t="shared" si="83"/>
        <v>0</v>
      </c>
      <c r="AJ126" s="66">
        <f t="shared" si="83"/>
        <v>0</v>
      </c>
      <c r="AK126" s="66">
        <f t="shared" si="83"/>
        <v>0</v>
      </c>
      <c r="AL126" s="66">
        <f t="shared" si="83"/>
        <v>0</v>
      </c>
      <c r="AM126" s="66">
        <f t="shared" si="83"/>
        <v>0</v>
      </c>
      <c r="AN126" s="66">
        <f t="shared" si="83"/>
        <v>14</v>
      </c>
      <c r="AO126" s="66">
        <f t="shared" si="83"/>
        <v>0</v>
      </c>
      <c r="AP126" s="66">
        <f t="shared" si="83"/>
        <v>1</v>
      </c>
      <c r="AQ126" s="66">
        <f t="shared" si="83"/>
        <v>0</v>
      </c>
      <c r="AR126" s="66">
        <f t="shared" si="83"/>
        <v>1</v>
      </c>
      <c r="AS126" s="66">
        <f t="shared" si="83"/>
        <v>0</v>
      </c>
      <c r="AT126" s="66">
        <f t="shared" si="83"/>
        <v>1</v>
      </c>
      <c r="AU126" s="66">
        <f t="shared" si="83"/>
        <v>0</v>
      </c>
      <c r="AV126" s="66">
        <f t="shared" ref="AV126:BA126" si="85">SUM(AV124:AV125)</f>
        <v>14</v>
      </c>
      <c r="AW126" s="66">
        <f t="shared" si="85"/>
        <v>0</v>
      </c>
      <c r="AX126" s="66">
        <f t="shared" si="85"/>
        <v>1</v>
      </c>
      <c r="AY126" s="66">
        <f t="shared" si="85"/>
        <v>0</v>
      </c>
      <c r="AZ126" s="66">
        <f t="shared" si="85"/>
        <v>1</v>
      </c>
      <c r="BA126" s="66">
        <f t="shared" si="85"/>
        <v>0</v>
      </c>
      <c r="BB126" s="66">
        <f t="shared" ref="BB126:BI126" si="86">SUM(BB124:BB125)</f>
        <v>0</v>
      </c>
      <c r="BC126" s="66">
        <f t="shared" si="86"/>
        <v>0</v>
      </c>
      <c r="BD126" s="66">
        <f>SUM(BD124:BD125)</f>
        <v>0</v>
      </c>
      <c r="BE126" s="66">
        <f>SUM(BE124:BE125)</f>
        <v>0</v>
      </c>
      <c r="BF126" s="66">
        <f t="shared" si="86"/>
        <v>0</v>
      </c>
      <c r="BG126" s="66">
        <f t="shared" si="86"/>
        <v>0</v>
      </c>
      <c r="BH126" s="66">
        <f t="shared" si="86"/>
        <v>0</v>
      </c>
      <c r="BI126" s="66">
        <f t="shared" si="86"/>
        <v>0</v>
      </c>
    </row>
    <row r="127" spans="1:62" s="109" customFormat="1" ht="15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110"/>
      <c r="K127" s="110"/>
      <c r="L127" s="110"/>
      <c r="M127" s="111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  <c r="AL127" s="111"/>
      <c r="AM127" s="111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0"/>
      <c r="AX127" s="110"/>
      <c r="AY127" s="110"/>
      <c r="AZ127" s="110"/>
      <c r="BA127" s="110"/>
      <c r="BB127" s="110"/>
      <c r="BC127" s="110"/>
      <c r="BD127" s="110"/>
      <c r="BE127" s="110"/>
      <c r="BF127" s="110"/>
      <c r="BG127" s="110"/>
      <c r="BH127" s="110"/>
      <c r="BI127" s="110"/>
    </row>
    <row r="128" spans="1:62" s="109" customFormat="1" ht="15" customHeight="1" x14ac:dyDescent="0.2">
      <c r="A128" s="117"/>
      <c r="B128" s="107" t="s">
        <v>307</v>
      </c>
      <c r="C128" s="60" t="s">
        <v>682</v>
      </c>
      <c r="D128" s="108" t="s">
        <v>412</v>
      </c>
      <c r="E128" s="108" t="s">
        <v>362</v>
      </c>
      <c r="F128" s="107" t="s">
        <v>345</v>
      </c>
      <c r="G128" s="161" t="s">
        <v>486</v>
      </c>
      <c r="H128" s="119" t="s">
        <v>345</v>
      </c>
      <c r="I128" s="160" t="s">
        <v>496</v>
      </c>
      <c r="J128" s="110">
        <v>14</v>
      </c>
      <c r="K128" s="110"/>
      <c r="L128" s="110">
        <v>1</v>
      </c>
      <c r="M128" s="111"/>
      <c r="N128" s="110">
        <v>14</v>
      </c>
      <c r="O128" s="110"/>
      <c r="P128" s="63">
        <v>1</v>
      </c>
      <c r="Q128" s="63"/>
      <c r="R128" s="63">
        <v>1</v>
      </c>
      <c r="S128" s="110"/>
      <c r="T128" s="110"/>
      <c r="U128" s="110"/>
      <c r="V128" s="110"/>
      <c r="W128" s="110"/>
      <c r="X128" s="110"/>
      <c r="Y128" s="110"/>
      <c r="Z128" s="110">
        <v>14</v>
      </c>
      <c r="AA128" s="110"/>
      <c r="AB128" s="62">
        <v>1</v>
      </c>
      <c r="AC128" s="62"/>
      <c r="AD128" s="62">
        <v>1</v>
      </c>
      <c r="AE128" s="62"/>
      <c r="AF128" s="62">
        <v>1</v>
      </c>
      <c r="AG128" s="111"/>
      <c r="AH128" s="111"/>
      <c r="AI128" s="111"/>
      <c r="AJ128" s="111"/>
      <c r="AK128" s="111"/>
      <c r="AL128" s="111"/>
      <c r="AM128" s="111"/>
      <c r="AN128" s="110">
        <v>14</v>
      </c>
      <c r="AO128" s="110"/>
      <c r="AP128" s="110">
        <v>1</v>
      </c>
      <c r="AQ128" s="110"/>
      <c r="AR128" s="110">
        <v>1</v>
      </c>
      <c r="AS128" s="110"/>
      <c r="AT128" s="110">
        <v>1</v>
      </c>
      <c r="AU128" s="110"/>
      <c r="AV128" s="110">
        <v>0</v>
      </c>
      <c r="AW128" s="110"/>
      <c r="AX128" s="110">
        <v>0</v>
      </c>
      <c r="AY128" s="110"/>
      <c r="AZ128" s="110">
        <v>0</v>
      </c>
      <c r="BA128" s="110"/>
      <c r="BB128" s="110">
        <v>14</v>
      </c>
      <c r="BC128" s="110"/>
      <c r="BD128" s="110">
        <v>14</v>
      </c>
      <c r="BE128" s="110"/>
      <c r="BF128" s="110"/>
      <c r="BG128" s="110"/>
      <c r="BH128" s="110">
        <v>14</v>
      </c>
      <c r="BI128" s="110"/>
    </row>
    <row r="129" spans="1:62" s="109" customFormat="1" ht="15" customHeight="1" x14ac:dyDescent="0.2">
      <c r="A129" s="117"/>
      <c r="B129" s="107" t="s">
        <v>307</v>
      </c>
      <c r="C129" s="60" t="s">
        <v>682</v>
      </c>
      <c r="D129" s="108" t="s">
        <v>43</v>
      </c>
      <c r="E129" s="108" t="s">
        <v>44</v>
      </c>
      <c r="F129" s="107" t="s">
        <v>122</v>
      </c>
      <c r="G129" s="119" t="s">
        <v>337</v>
      </c>
      <c r="H129" s="119" t="s">
        <v>347</v>
      </c>
      <c r="I129" s="160" t="s">
        <v>498</v>
      </c>
      <c r="J129" s="110">
        <v>24</v>
      </c>
      <c r="K129" s="110"/>
      <c r="L129" s="110">
        <v>1</v>
      </c>
      <c r="M129" s="111"/>
      <c r="N129" s="110">
        <v>24</v>
      </c>
      <c r="O129" s="110"/>
      <c r="P129" s="63">
        <v>1</v>
      </c>
      <c r="Q129" s="63"/>
      <c r="R129" s="63">
        <v>1</v>
      </c>
      <c r="S129" s="110"/>
      <c r="T129" s="110"/>
      <c r="U129" s="110"/>
      <c r="V129" s="110"/>
      <c r="W129" s="110"/>
      <c r="X129" s="110"/>
      <c r="Y129" s="110"/>
      <c r="Z129" s="110">
        <v>24</v>
      </c>
      <c r="AA129" s="110"/>
      <c r="AB129" s="62">
        <v>2</v>
      </c>
      <c r="AC129" s="62"/>
      <c r="AD129" s="62">
        <v>2</v>
      </c>
      <c r="AE129" s="62"/>
      <c r="AF129" s="62">
        <v>2</v>
      </c>
      <c r="AG129" s="111"/>
      <c r="AH129" s="111"/>
      <c r="AI129" s="111"/>
      <c r="AJ129" s="111"/>
      <c r="AK129" s="111"/>
      <c r="AL129" s="111"/>
      <c r="AM129" s="111"/>
      <c r="AN129" s="110">
        <v>24</v>
      </c>
      <c r="AO129" s="110"/>
      <c r="AP129" s="110">
        <v>1</v>
      </c>
      <c r="AQ129" s="110"/>
      <c r="AR129" s="110">
        <v>1</v>
      </c>
      <c r="AS129" s="110"/>
      <c r="AT129" s="110">
        <v>1</v>
      </c>
      <c r="AU129" s="110"/>
      <c r="AV129" s="110">
        <v>24</v>
      </c>
      <c r="AW129" s="110"/>
      <c r="AX129" s="110">
        <v>1</v>
      </c>
      <c r="AY129" s="110"/>
      <c r="AZ129" s="110">
        <v>1</v>
      </c>
      <c r="BA129" s="110"/>
      <c r="BB129" s="110"/>
      <c r="BC129" s="110"/>
      <c r="BD129" s="110"/>
      <c r="BE129" s="110"/>
      <c r="BF129" s="110"/>
      <c r="BG129" s="110"/>
      <c r="BH129" s="110"/>
      <c r="BI129" s="110"/>
    </row>
    <row r="130" spans="1:62" s="109" customFormat="1" ht="15" customHeight="1" x14ac:dyDescent="0.2">
      <c r="A130" s="117"/>
      <c r="B130" s="107" t="s">
        <v>307</v>
      </c>
      <c r="C130" s="60" t="s">
        <v>682</v>
      </c>
      <c r="D130" s="108" t="s">
        <v>343</v>
      </c>
      <c r="E130" s="108" t="s">
        <v>342</v>
      </c>
      <c r="F130" s="107" t="s">
        <v>341</v>
      </c>
      <c r="G130" s="161" t="s">
        <v>501</v>
      </c>
      <c r="H130" s="119" t="s">
        <v>341</v>
      </c>
      <c r="I130" s="160" t="s">
        <v>500</v>
      </c>
      <c r="J130" s="110">
        <v>14</v>
      </c>
      <c r="K130" s="110"/>
      <c r="L130" s="110">
        <v>1</v>
      </c>
      <c r="M130" s="111"/>
      <c r="N130" s="110">
        <v>14</v>
      </c>
      <c r="O130" s="110"/>
      <c r="P130" s="63">
        <v>1</v>
      </c>
      <c r="Q130" s="63"/>
      <c r="R130" s="63">
        <v>1</v>
      </c>
      <c r="S130" s="110"/>
      <c r="T130" s="110"/>
      <c r="U130" s="110"/>
      <c r="V130" s="110"/>
      <c r="W130" s="110"/>
      <c r="X130" s="110"/>
      <c r="Y130" s="110"/>
      <c r="Z130" s="110">
        <v>14</v>
      </c>
      <c r="AA130" s="110"/>
      <c r="AB130" s="62">
        <v>1</v>
      </c>
      <c r="AC130" s="62"/>
      <c r="AD130" s="62">
        <v>1</v>
      </c>
      <c r="AE130" s="62"/>
      <c r="AF130" s="62">
        <v>1</v>
      </c>
      <c r="AG130" s="111"/>
      <c r="AH130" s="111"/>
      <c r="AI130" s="111"/>
      <c r="AJ130" s="111"/>
      <c r="AK130" s="111"/>
      <c r="AL130" s="111"/>
      <c r="AM130" s="111"/>
      <c r="AN130" s="110">
        <v>14</v>
      </c>
      <c r="AO130" s="110"/>
      <c r="AP130" s="110">
        <v>1</v>
      </c>
      <c r="AQ130" s="110"/>
      <c r="AR130" s="110">
        <v>1</v>
      </c>
      <c r="AS130" s="110"/>
      <c r="AT130" s="110">
        <v>1</v>
      </c>
      <c r="AU130" s="110"/>
      <c r="AV130" s="110">
        <v>0</v>
      </c>
      <c r="AW130" s="110"/>
      <c r="AX130" s="110">
        <v>0</v>
      </c>
      <c r="AY130" s="110"/>
      <c r="AZ130" s="110">
        <v>0</v>
      </c>
      <c r="BA130" s="110"/>
      <c r="BB130" s="110">
        <v>14</v>
      </c>
      <c r="BC130" s="110"/>
      <c r="BD130" s="110">
        <v>14</v>
      </c>
      <c r="BE130" s="110"/>
      <c r="BF130" s="110"/>
      <c r="BG130" s="110"/>
      <c r="BH130" s="110">
        <v>14</v>
      </c>
      <c r="BI130" s="110"/>
    </row>
    <row r="131" spans="1:62" s="109" customFormat="1" ht="15" x14ac:dyDescent="0.2">
      <c r="A131" s="112"/>
      <c r="B131" s="112" t="s">
        <v>307</v>
      </c>
      <c r="C131" s="112"/>
      <c r="D131" s="112"/>
      <c r="E131" s="112" t="s">
        <v>339</v>
      </c>
      <c r="F131" s="112"/>
      <c r="G131" s="112"/>
      <c r="H131" s="112"/>
      <c r="I131" s="159"/>
      <c r="J131" s="116">
        <f>SUM(J128:J130)</f>
        <v>52</v>
      </c>
      <c r="K131" s="116">
        <f t="shared" ref="K131:AU131" si="87">SUM(K128:K130)</f>
        <v>0</v>
      </c>
      <c r="L131" s="116">
        <f t="shared" si="87"/>
        <v>3</v>
      </c>
      <c r="M131" s="116">
        <f t="shared" si="87"/>
        <v>0</v>
      </c>
      <c r="N131" s="116">
        <f t="shared" si="87"/>
        <v>52</v>
      </c>
      <c r="O131" s="116">
        <f t="shared" si="87"/>
        <v>0</v>
      </c>
      <c r="P131" s="116">
        <f t="shared" si="87"/>
        <v>3</v>
      </c>
      <c r="Q131" s="116">
        <f t="shared" si="87"/>
        <v>0</v>
      </c>
      <c r="R131" s="116">
        <f t="shared" si="87"/>
        <v>3</v>
      </c>
      <c r="S131" s="116">
        <f t="shared" si="87"/>
        <v>0</v>
      </c>
      <c r="T131" s="116">
        <f t="shared" ref="T131:Y131" si="88">SUM(T128:T130)</f>
        <v>0</v>
      </c>
      <c r="U131" s="116">
        <f t="shared" si="88"/>
        <v>0</v>
      </c>
      <c r="V131" s="116">
        <f t="shared" si="88"/>
        <v>0</v>
      </c>
      <c r="W131" s="116">
        <f t="shared" si="88"/>
        <v>0</v>
      </c>
      <c r="X131" s="116">
        <f t="shared" si="88"/>
        <v>0</v>
      </c>
      <c r="Y131" s="116">
        <f t="shared" si="88"/>
        <v>0</v>
      </c>
      <c r="Z131" s="116">
        <f t="shared" si="87"/>
        <v>52</v>
      </c>
      <c r="AA131" s="116">
        <f t="shared" si="87"/>
        <v>0</v>
      </c>
      <c r="AB131" s="116">
        <f t="shared" si="87"/>
        <v>4</v>
      </c>
      <c r="AC131" s="116">
        <f t="shared" si="87"/>
        <v>0</v>
      </c>
      <c r="AD131" s="116">
        <f t="shared" si="87"/>
        <v>4</v>
      </c>
      <c r="AE131" s="116">
        <f t="shared" si="87"/>
        <v>0</v>
      </c>
      <c r="AF131" s="116">
        <f t="shared" si="87"/>
        <v>4</v>
      </c>
      <c r="AG131" s="116">
        <f t="shared" si="87"/>
        <v>0</v>
      </c>
      <c r="AH131" s="116">
        <f t="shared" si="87"/>
        <v>0</v>
      </c>
      <c r="AI131" s="116">
        <f t="shared" si="87"/>
        <v>0</v>
      </c>
      <c r="AJ131" s="116">
        <f t="shared" si="87"/>
        <v>0</v>
      </c>
      <c r="AK131" s="116">
        <f t="shared" si="87"/>
        <v>0</v>
      </c>
      <c r="AL131" s="116">
        <f t="shared" si="87"/>
        <v>0</v>
      </c>
      <c r="AM131" s="116">
        <f t="shared" si="87"/>
        <v>0</v>
      </c>
      <c r="AN131" s="116">
        <f t="shared" si="87"/>
        <v>52</v>
      </c>
      <c r="AO131" s="116">
        <f t="shared" si="87"/>
        <v>0</v>
      </c>
      <c r="AP131" s="116">
        <f t="shared" si="87"/>
        <v>3</v>
      </c>
      <c r="AQ131" s="116">
        <f t="shared" si="87"/>
        <v>0</v>
      </c>
      <c r="AR131" s="116">
        <f t="shared" si="87"/>
        <v>3</v>
      </c>
      <c r="AS131" s="116">
        <f t="shared" si="87"/>
        <v>0</v>
      </c>
      <c r="AT131" s="116">
        <f t="shared" si="87"/>
        <v>3</v>
      </c>
      <c r="AU131" s="116">
        <f t="shared" si="87"/>
        <v>0</v>
      </c>
      <c r="AV131" s="116">
        <f t="shared" ref="AV131:BA131" si="89">SUM(AV128:AV130)</f>
        <v>24</v>
      </c>
      <c r="AW131" s="116">
        <f t="shared" si="89"/>
        <v>0</v>
      </c>
      <c r="AX131" s="116">
        <f t="shared" si="89"/>
        <v>1</v>
      </c>
      <c r="AY131" s="116">
        <f t="shared" si="89"/>
        <v>0</v>
      </c>
      <c r="AZ131" s="116">
        <f t="shared" si="89"/>
        <v>1</v>
      </c>
      <c r="BA131" s="116">
        <f t="shared" si="89"/>
        <v>0</v>
      </c>
      <c r="BB131" s="116">
        <f t="shared" ref="BB131:BI131" si="90">SUM(BB128:BB130)</f>
        <v>28</v>
      </c>
      <c r="BC131" s="116">
        <f t="shared" si="90"/>
        <v>0</v>
      </c>
      <c r="BD131" s="116">
        <f>SUM(BD128:BD130)</f>
        <v>28</v>
      </c>
      <c r="BE131" s="116">
        <f>SUM(BE128:BE130)</f>
        <v>0</v>
      </c>
      <c r="BF131" s="116">
        <f t="shared" si="90"/>
        <v>0</v>
      </c>
      <c r="BG131" s="116">
        <f t="shared" si="90"/>
        <v>0</v>
      </c>
      <c r="BH131" s="116">
        <f t="shared" si="90"/>
        <v>28</v>
      </c>
      <c r="BI131" s="116">
        <f t="shared" si="90"/>
        <v>0</v>
      </c>
    </row>
    <row r="132" spans="1:62" s="109" customFormat="1" ht="14.25" x14ac:dyDescent="0.2">
      <c r="A132" s="120"/>
      <c r="B132" s="119"/>
      <c r="C132" s="114"/>
      <c r="D132" s="108"/>
      <c r="E132" s="108"/>
      <c r="F132" s="119"/>
      <c r="G132" s="119"/>
      <c r="H132" s="119"/>
      <c r="I132" s="119"/>
      <c r="J132" s="110"/>
      <c r="K132" s="110"/>
      <c r="L132" s="110"/>
      <c r="M132" s="111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0"/>
      <c r="AO132" s="110"/>
      <c r="AP132" s="110"/>
      <c r="AQ132" s="110"/>
      <c r="AR132" s="110"/>
      <c r="AS132" s="110"/>
      <c r="AT132" s="110"/>
      <c r="AU132" s="110"/>
      <c r="AV132" s="110"/>
      <c r="AW132" s="110"/>
      <c r="AX132" s="110"/>
      <c r="AY132" s="110"/>
      <c r="AZ132" s="110"/>
      <c r="BA132" s="110"/>
      <c r="BB132" s="110"/>
      <c r="BC132" s="110"/>
      <c r="BD132" s="110"/>
      <c r="BE132" s="110"/>
      <c r="BF132" s="110"/>
      <c r="BG132" s="110"/>
      <c r="BH132" s="110"/>
      <c r="BI132" s="110"/>
    </row>
    <row r="133" spans="1:62" s="109" customFormat="1" ht="15" customHeight="1" x14ac:dyDescent="0.2">
      <c r="A133" s="117"/>
      <c r="B133" s="107" t="s">
        <v>310</v>
      </c>
      <c r="C133" s="60" t="s">
        <v>682</v>
      </c>
      <c r="D133" s="108" t="s">
        <v>236</v>
      </c>
      <c r="E133" s="108" t="s">
        <v>75</v>
      </c>
      <c r="F133" s="107" t="s">
        <v>122</v>
      </c>
      <c r="G133" s="119" t="s">
        <v>337</v>
      </c>
      <c r="H133" s="119" t="s">
        <v>347</v>
      </c>
      <c r="I133" s="160" t="s">
        <v>498</v>
      </c>
      <c r="J133" s="110">
        <v>24</v>
      </c>
      <c r="K133" s="110"/>
      <c r="L133" s="110">
        <v>1</v>
      </c>
      <c r="M133" s="111"/>
      <c r="N133" s="110">
        <v>24</v>
      </c>
      <c r="O133" s="110"/>
      <c r="P133" s="63">
        <v>1</v>
      </c>
      <c r="Q133" s="63"/>
      <c r="R133" s="63">
        <v>1</v>
      </c>
      <c r="S133" s="110"/>
      <c r="T133" s="110"/>
      <c r="U133" s="110"/>
      <c r="V133" s="110"/>
      <c r="W133" s="110"/>
      <c r="X133" s="110"/>
      <c r="Y133" s="110"/>
      <c r="Z133" s="110">
        <v>24</v>
      </c>
      <c r="AA133" s="110"/>
      <c r="AB133" s="62">
        <v>2</v>
      </c>
      <c r="AC133" s="62"/>
      <c r="AD133" s="62">
        <v>2</v>
      </c>
      <c r="AE133" s="62"/>
      <c r="AF133" s="62">
        <v>2</v>
      </c>
      <c r="AG133" s="111"/>
      <c r="AH133" s="111"/>
      <c r="AI133" s="111"/>
      <c r="AJ133" s="111"/>
      <c r="AK133" s="111"/>
      <c r="AL133" s="111"/>
      <c r="AM133" s="111"/>
      <c r="AN133" s="110">
        <v>24</v>
      </c>
      <c r="AO133" s="110"/>
      <c r="AP133" s="110">
        <v>1</v>
      </c>
      <c r="AQ133" s="110"/>
      <c r="AR133" s="110">
        <v>1</v>
      </c>
      <c r="AS133" s="110"/>
      <c r="AT133" s="110">
        <v>1</v>
      </c>
      <c r="AU133" s="110"/>
      <c r="AV133" s="110">
        <v>24</v>
      </c>
      <c r="AW133" s="110"/>
      <c r="AX133" s="110">
        <v>1</v>
      </c>
      <c r="AY133" s="110"/>
      <c r="AZ133" s="110">
        <v>1</v>
      </c>
      <c r="BA133" s="110"/>
      <c r="BB133" s="110"/>
      <c r="BC133" s="110"/>
      <c r="BD133" s="110"/>
      <c r="BE133" s="110"/>
      <c r="BF133" s="110"/>
      <c r="BG133" s="110"/>
      <c r="BH133" s="110"/>
      <c r="BI133" s="110"/>
    </row>
    <row r="134" spans="1:62" s="109" customFormat="1" ht="15" customHeight="1" x14ac:dyDescent="0.2">
      <c r="A134" s="117"/>
      <c r="B134" s="107" t="s">
        <v>310</v>
      </c>
      <c r="C134" s="60" t="s">
        <v>682</v>
      </c>
      <c r="D134" s="108" t="s">
        <v>234</v>
      </c>
      <c r="E134" s="108" t="s">
        <v>235</v>
      </c>
      <c r="F134" s="107" t="s">
        <v>123</v>
      </c>
      <c r="G134" s="161" t="s">
        <v>486</v>
      </c>
      <c r="H134" s="119" t="s">
        <v>347</v>
      </c>
      <c r="I134" s="160" t="s">
        <v>496</v>
      </c>
      <c r="J134" s="110">
        <v>18</v>
      </c>
      <c r="K134" s="110"/>
      <c r="L134" s="110">
        <v>1</v>
      </c>
      <c r="M134" s="111"/>
      <c r="N134" s="110">
        <v>18</v>
      </c>
      <c r="O134" s="110"/>
      <c r="P134" s="63">
        <v>1</v>
      </c>
      <c r="Q134" s="63"/>
      <c r="R134" s="63">
        <v>1</v>
      </c>
      <c r="S134" s="110"/>
      <c r="T134" s="110"/>
      <c r="U134" s="110"/>
      <c r="V134" s="110"/>
      <c r="W134" s="110"/>
      <c r="X134" s="110"/>
      <c r="Y134" s="110"/>
      <c r="Z134" s="110">
        <v>18</v>
      </c>
      <c r="AA134" s="110"/>
      <c r="AB134" s="62">
        <v>1</v>
      </c>
      <c r="AC134" s="62"/>
      <c r="AD134" s="62">
        <v>1</v>
      </c>
      <c r="AE134" s="62"/>
      <c r="AF134" s="62">
        <v>1</v>
      </c>
      <c r="AG134" s="111"/>
      <c r="AH134" s="111"/>
      <c r="AI134" s="111"/>
      <c r="AJ134" s="111"/>
      <c r="AK134" s="111"/>
      <c r="AL134" s="111"/>
      <c r="AM134" s="111"/>
      <c r="AN134" s="110">
        <v>18</v>
      </c>
      <c r="AO134" s="110"/>
      <c r="AP134" s="63">
        <v>1</v>
      </c>
      <c r="AQ134" s="63"/>
      <c r="AR134" s="63">
        <v>1</v>
      </c>
      <c r="AS134" s="110"/>
      <c r="AT134" s="110">
        <v>1</v>
      </c>
      <c r="AU134" s="110"/>
      <c r="AV134" s="110">
        <v>18</v>
      </c>
      <c r="AW134" s="110"/>
      <c r="AX134" s="63">
        <v>1</v>
      </c>
      <c r="AY134" s="63"/>
      <c r="AZ134" s="63">
        <v>1</v>
      </c>
      <c r="BA134" s="110"/>
      <c r="BB134" s="110"/>
      <c r="BC134" s="110"/>
      <c r="BD134" s="110"/>
      <c r="BE134" s="110"/>
      <c r="BF134" s="110"/>
      <c r="BG134" s="110"/>
      <c r="BH134" s="110"/>
      <c r="BI134" s="110"/>
    </row>
    <row r="135" spans="1:62" s="109" customFormat="1" ht="15" customHeight="1" x14ac:dyDescent="0.2">
      <c r="A135" s="117" t="s">
        <v>30</v>
      </c>
      <c r="B135" s="113" t="s">
        <v>310</v>
      </c>
      <c r="C135" s="60" t="s">
        <v>682</v>
      </c>
      <c r="D135" s="108" t="s">
        <v>176</v>
      </c>
      <c r="E135" s="108" t="s">
        <v>177</v>
      </c>
      <c r="F135" s="113" t="s">
        <v>120</v>
      </c>
      <c r="G135" s="119" t="s">
        <v>230</v>
      </c>
      <c r="H135" s="119" t="s">
        <v>347</v>
      </c>
      <c r="I135" s="160" t="s">
        <v>499</v>
      </c>
      <c r="J135" s="110">
        <v>24</v>
      </c>
      <c r="K135" s="110"/>
      <c r="L135" s="110">
        <v>1</v>
      </c>
      <c r="M135" s="111"/>
      <c r="N135" s="110">
        <v>24</v>
      </c>
      <c r="O135" s="110"/>
      <c r="P135" s="63">
        <v>1</v>
      </c>
      <c r="Q135" s="63"/>
      <c r="R135" s="63">
        <v>1</v>
      </c>
      <c r="S135" s="110"/>
      <c r="T135" s="110"/>
      <c r="U135" s="110"/>
      <c r="V135" s="110"/>
      <c r="W135" s="110"/>
      <c r="X135" s="110"/>
      <c r="Y135" s="110"/>
      <c r="Z135" s="110">
        <v>24</v>
      </c>
      <c r="AA135" s="110"/>
      <c r="AB135" s="62">
        <v>2</v>
      </c>
      <c r="AC135" s="62"/>
      <c r="AD135" s="62">
        <v>2</v>
      </c>
      <c r="AE135" s="62"/>
      <c r="AF135" s="62">
        <v>2</v>
      </c>
      <c r="AG135" s="111"/>
      <c r="AH135" s="111"/>
      <c r="AI135" s="111"/>
      <c r="AJ135" s="111"/>
      <c r="AK135" s="111"/>
      <c r="AL135" s="111"/>
      <c r="AM135" s="111"/>
      <c r="AN135" s="110">
        <v>24</v>
      </c>
      <c r="AO135" s="110"/>
      <c r="AP135" s="110">
        <v>1</v>
      </c>
      <c r="AQ135" s="110"/>
      <c r="AR135" s="110">
        <v>1</v>
      </c>
      <c r="AS135" s="110"/>
      <c r="AT135" s="110">
        <v>1</v>
      </c>
      <c r="AU135" s="110"/>
      <c r="AV135" s="110">
        <v>24</v>
      </c>
      <c r="AW135" s="110"/>
      <c r="AX135" s="63">
        <v>1</v>
      </c>
      <c r="AY135" s="63"/>
      <c r="AZ135" s="63">
        <v>1</v>
      </c>
      <c r="BA135" s="110"/>
      <c r="BB135" s="110"/>
      <c r="BC135" s="110"/>
      <c r="BD135" s="110"/>
      <c r="BE135" s="110"/>
      <c r="BF135" s="110"/>
      <c r="BG135" s="110"/>
      <c r="BH135" s="110"/>
      <c r="BI135" s="110"/>
    </row>
    <row r="136" spans="1:62" s="109" customFormat="1" ht="15" customHeight="1" x14ac:dyDescent="0.2">
      <c r="A136" s="112"/>
      <c r="B136" s="112" t="s">
        <v>310</v>
      </c>
      <c r="C136" s="112"/>
      <c r="D136" s="112"/>
      <c r="E136" s="112" t="s">
        <v>339</v>
      </c>
      <c r="F136" s="112"/>
      <c r="G136" s="112"/>
      <c r="H136" s="112"/>
      <c r="I136" s="112"/>
      <c r="J136" s="116">
        <f>SUM(J133:J135)</f>
        <v>66</v>
      </c>
      <c r="K136" s="116">
        <f t="shared" ref="K136:AU136" si="91">SUM(K133:K135)</f>
        <v>0</v>
      </c>
      <c r="L136" s="116">
        <f t="shared" si="91"/>
        <v>3</v>
      </c>
      <c r="M136" s="116">
        <f t="shared" si="91"/>
        <v>0</v>
      </c>
      <c r="N136" s="116">
        <f>SUM(N133:N135)</f>
        <v>66</v>
      </c>
      <c r="O136" s="116">
        <f t="shared" si="91"/>
        <v>0</v>
      </c>
      <c r="P136" s="116">
        <f t="shared" si="91"/>
        <v>3</v>
      </c>
      <c r="Q136" s="116">
        <f t="shared" si="91"/>
        <v>0</v>
      </c>
      <c r="R136" s="116">
        <f t="shared" si="91"/>
        <v>3</v>
      </c>
      <c r="S136" s="116">
        <f t="shared" si="91"/>
        <v>0</v>
      </c>
      <c r="T136" s="116">
        <f t="shared" ref="T136:Y136" si="92">SUM(T133:T135)</f>
        <v>0</v>
      </c>
      <c r="U136" s="116">
        <f t="shared" si="92"/>
        <v>0</v>
      </c>
      <c r="V136" s="116">
        <f t="shared" si="92"/>
        <v>0</v>
      </c>
      <c r="W136" s="116">
        <f t="shared" si="92"/>
        <v>0</v>
      </c>
      <c r="X136" s="116">
        <f t="shared" si="92"/>
        <v>0</v>
      </c>
      <c r="Y136" s="116">
        <f t="shared" si="92"/>
        <v>0</v>
      </c>
      <c r="Z136" s="116">
        <f>SUM(Z133:Z135)</f>
        <v>66</v>
      </c>
      <c r="AA136" s="116">
        <f t="shared" si="91"/>
        <v>0</v>
      </c>
      <c r="AB136" s="116">
        <f t="shared" si="91"/>
        <v>5</v>
      </c>
      <c r="AC136" s="116">
        <f t="shared" si="91"/>
        <v>0</v>
      </c>
      <c r="AD136" s="116">
        <f t="shared" si="91"/>
        <v>5</v>
      </c>
      <c r="AE136" s="116">
        <f t="shared" si="91"/>
        <v>0</v>
      </c>
      <c r="AF136" s="116">
        <f t="shared" si="91"/>
        <v>5</v>
      </c>
      <c r="AG136" s="116">
        <f t="shared" si="91"/>
        <v>0</v>
      </c>
      <c r="AH136" s="116">
        <f t="shared" si="91"/>
        <v>0</v>
      </c>
      <c r="AI136" s="116">
        <f t="shared" si="91"/>
        <v>0</v>
      </c>
      <c r="AJ136" s="116">
        <f t="shared" si="91"/>
        <v>0</v>
      </c>
      <c r="AK136" s="116">
        <f t="shared" si="91"/>
        <v>0</v>
      </c>
      <c r="AL136" s="116">
        <f t="shared" si="91"/>
        <v>0</v>
      </c>
      <c r="AM136" s="116">
        <f t="shared" si="91"/>
        <v>0</v>
      </c>
      <c r="AN136" s="116">
        <f>SUM(AN133:AN135)</f>
        <v>66</v>
      </c>
      <c r="AO136" s="116">
        <f t="shared" si="91"/>
        <v>0</v>
      </c>
      <c r="AP136" s="116">
        <f t="shared" si="91"/>
        <v>3</v>
      </c>
      <c r="AQ136" s="116">
        <f t="shared" si="91"/>
        <v>0</v>
      </c>
      <c r="AR136" s="116">
        <f t="shared" si="91"/>
        <v>3</v>
      </c>
      <c r="AS136" s="116">
        <f t="shared" si="91"/>
        <v>0</v>
      </c>
      <c r="AT136" s="116">
        <f t="shared" si="91"/>
        <v>3</v>
      </c>
      <c r="AU136" s="116">
        <f t="shared" si="91"/>
        <v>0</v>
      </c>
      <c r="AV136" s="116">
        <f t="shared" ref="AV136:BA136" si="93">SUM(AV133:AV135)</f>
        <v>66</v>
      </c>
      <c r="AW136" s="116">
        <f t="shared" si="93"/>
        <v>0</v>
      </c>
      <c r="AX136" s="116">
        <f t="shared" si="93"/>
        <v>3</v>
      </c>
      <c r="AY136" s="116">
        <f t="shared" si="93"/>
        <v>0</v>
      </c>
      <c r="AZ136" s="116">
        <f t="shared" si="93"/>
        <v>3</v>
      </c>
      <c r="BA136" s="116">
        <f t="shared" si="93"/>
        <v>0</v>
      </c>
      <c r="BB136" s="116">
        <f t="shared" ref="BB136:BI136" si="94">SUM(BB133:BB135)</f>
        <v>0</v>
      </c>
      <c r="BC136" s="116">
        <f t="shared" si="94"/>
        <v>0</v>
      </c>
      <c r="BD136" s="116">
        <f>SUM(BD133:BD135)</f>
        <v>0</v>
      </c>
      <c r="BE136" s="116">
        <f>SUM(BE133:BE135)</f>
        <v>0</v>
      </c>
      <c r="BF136" s="116">
        <f t="shared" si="94"/>
        <v>0</v>
      </c>
      <c r="BG136" s="116">
        <f t="shared" si="94"/>
        <v>0</v>
      </c>
      <c r="BH136" s="116">
        <f t="shared" si="94"/>
        <v>0</v>
      </c>
      <c r="BI136" s="116">
        <f t="shared" si="94"/>
        <v>0</v>
      </c>
    </row>
    <row r="137" spans="1:62" s="109" customFormat="1" ht="14.25" x14ac:dyDescent="0.2">
      <c r="A137" s="117"/>
      <c r="B137" s="113"/>
      <c r="C137" s="118"/>
      <c r="D137" s="108"/>
      <c r="E137" s="108"/>
      <c r="F137" s="113"/>
      <c r="G137" s="119"/>
      <c r="H137" s="119"/>
      <c r="I137" s="119"/>
      <c r="J137" s="110"/>
      <c r="K137" s="110"/>
      <c r="L137" s="110"/>
      <c r="M137" s="111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0"/>
      <c r="AO137" s="110"/>
      <c r="AP137" s="110"/>
      <c r="AQ137" s="110"/>
      <c r="AR137" s="110"/>
      <c r="AS137" s="110"/>
      <c r="AT137" s="110"/>
      <c r="AU137" s="110"/>
      <c r="AV137" s="110"/>
      <c r="AW137" s="110"/>
      <c r="AX137" s="110"/>
      <c r="AY137" s="110"/>
      <c r="AZ137" s="110"/>
      <c r="BA137" s="110"/>
      <c r="BB137" s="110"/>
      <c r="BC137" s="110"/>
      <c r="BD137" s="110"/>
      <c r="BE137" s="110"/>
      <c r="BF137" s="110"/>
      <c r="BG137" s="110"/>
      <c r="BH137" s="110"/>
      <c r="BI137" s="110"/>
    </row>
    <row r="138" spans="1:62" ht="15" customHeight="1" x14ac:dyDescent="0.2">
      <c r="A138" s="122"/>
      <c r="B138" s="123" t="s">
        <v>336</v>
      </c>
      <c r="C138" s="60" t="s">
        <v>682</v>
      </c>
      <c r="D138" s="1" t="s">
        <v>296</v>
      </c>
      <c r="E138" s="1" t="s">
        <v>297</v>
      </c>
      <c r="F138" s="63" t="s">
        <v>419</v>
      </c>
      <c r="G138" s="161" t="s">
        <v>486</v>
      </c>
      <c r="H138" s="119" t="s">
        <v>347</v>
      </c>
      <c r="I138" s="160" t="s">
        <v>496</v>
      </c>
      <c r="J138" s="10">
        <v>14</v>
      </c>
      <c r="L138" s="10">
        <v>1</v>
      </c>
      <c r="M138" s="3"/>
      <c r="N138" s="10">
        <v>14</v>
      </c>
      <c r="P138" s="63">
        <v>1</v>
      </c>
      <c r="Q138" s="63"/>
      <c r="R138" s="63">
        <v>1</v>
      </c>
      <c r="Z138" s="10">
        <v>14</v>
      </c>
      <c r="AB138" s="3">
        <v>1</v>
      </c>
      <c r="AC138" s="3"/>
      <c r="AD138" s="3">
        <v>1</v>
      </c>
      <c r="AE138" s="3"/>
      <c r="AF138" s="3">
        <v>1</v>
      </c>
      <c r="AG138" s="3"/>
      <c r="AH138" s="3"/>
      <c r="AI138" s="3"/>
      <c r="AJ138" s="3"/>
      <c r="AK138" s="3"/>
      <c r="AL138" s="3"/>
      <c r="AM138" s="3"/>
      <c r="AN138" s="10">
        <v>14</v>
      </c>
      <c r="AP138" s="10">
        <v>1</v>
      </c>
      <c r="AR138" s="10">
        <v>1</v>
      </c>
      <c r="AT138" s="10">
        <v>1</v>
      </c>
      <c r="AV138" s="10">
        <v>14</v>
      </c>
      <c r="AX138" s="10">
        <v>1</v>
      </c>
      <c r="AZ138" s="10">
        <v>1</v>
      </c>
      <c r="BJ138" s="2" t="s">
        <v>485</v>
      </c>
    </row>
    <row r="139" spans="1:62" s="58" customFormat="1" ht="15" customHeight="1" x14ac:dyDescent="0.2">
      <c r="A139" s="65"/>
      <c r="B139" s="65" t="s">
        <v>336</v>
      </c>
      <c r="C139" s="65"/>
      <c r="D139" s="65"/>
      <c r="E139" s="65" t="s">
        <v>339</v>
      </c>
      <c r="F139" s="65"/>
      <c r="G139" s="65"/>
      <c r="H139" s="65"/>
      <c r="I139" s="65"/>
      <c r="J139" s="66">
        <f>SUM(J138)</f>
        <v>14</v>
      </c>
      <c r="K139" s="66">
        <f t="shared" ref="K139:AU139" si="95">SUM(K138)</f>
        <v>0</v>
      </c>
      <c r="L139" s="66">
        <f t="shared" si="95"/>
        <v>1</v>
      </c>
      <c r="M139" s="66">
        <f t="shared" si="95"/>
        <v>0</v>
      </c>
      <c r="N139" s="66">
        <f t="shared" si="95"/>
        <v>14</v>
      </c>
      <c r="O139" s="66">
        <f t="shared" si="95"/>
        <v>0</v>
      </c>
      <c r="P139" s="66">
        <f t="shared" si="95"/>
        <v>1</v>
      </c>
      <c r="Q139" s="66">
        <f t="shared" si="95"/>
        <v>0</v>
      </c>
      <c r="R139" s="66">
        <f t="shared" si="95"/>
        <v>1</v>
      </c>
      <c r="S139" s="66">
        <f t="shared" si="95"/>
        <v>0</v>
      </c>
      <c r="T139" s="66">
        <f t="shared" ref="T139:Y139" si="96">SUM(T138)</f>
        <v>0</v>
      </c>
      <c r="U139" s="66">
        <f t="shared" si="96"/>
        <v>0</v>
      </c>
      <c r="V139" s="66">
        <f t="shared" si="96"/>
        <v>0</v>
      </c>
      <c r="W139" s="66">
        <f t="shared" si="96"/>
        <v>0</v>
      </c>
      <c r="X139" s="66">
        <f t="shared" si="96"/>
        <v>0</v>
      </c>
      <c r="Y139" s="66">
        <f t="shared" si="96"/>
        <v>0</v>
      </c>
      <c r="Z139" s="66">
        <f t="shared" si="95"/>
        <v>14</v>
      </c>
      <c r="AA139" s="66">
        <f t="shared" si="95"/>
        <v>0</v>
      </c>
      <c r="AB139" s="66">
        <f t="shared" si="95"/>
        <v>1</v>
      </c>
      <c r="AC139" s="66">
        <f t="shared" si="95"/>
        <v>0</v>
      </c>
      <c r="AD139" s="66">
        <f t="shared" si="95"/>
        <v>1</v>
      </c>
      <c r="AE139" s="66">
        <f t="shared" si="95"/>
        <v>0</v>
      </c>
      <c r="AF139" s="66">
        <f t="shared" si="95"/>
        <v>1</v>
      </c>
      <c r="AG139" s="66">
        <f t="shared" si="95"/>
        <v>0</v>
      </c>
      <c r="AH139" s="66">
        <f t="shared" ref="AH139:AM139" si="97">SUM(AH138)</f>
        <v>0</v>
      </c>
      <c r="AI139" s="66">
        <f t="shared" si="97"/>
        <v>0</v>
      </c>
      <c r="AJ139" s="66">
        <f t="shared" si="97"/>
        <v>0</v>
      </c>
      <c r="AK139" s="66">
        <f t="shared" si="97"/>
        <v>0</v>
      </c>
      <c r="AL139" s="66">
        <f t="shared" si="97"/>
        <v>0</v>
      </c>
      <c r="AM139" s="66">
        <f t="shared" si="97"/>
        <v>0</v>
      </c>
      <c r="AN139" s="66">
        <f t="shared" si="95"/>
        <v>14</v>
      </c>
      <c r="AO139" s="66">
        <f t="shared" si="95"/>
        <v>0</v>
      </c>
      <c r="AP139" s="66">
        <f t="shared" si="95"/>
        <v>1</v>
      </c>
      <c r="AQ139" s="66">
        <f t="shared" si="95"/>
        <v>0</v>
      </c>
      <c r="AR139" s="66">
        <f t="shared" si="95"/>
        <v>1</v>
      </c>
      <c r="AS139" s="66">
        <f t="shared" si="95"/>
        <v>0</v>
      </c>
      <c r="AT139" s="66">
        <f t="shared" si="95"/>
        <v>1</v>
      </c>
      <c r="AU139" s="66">
        <f t="shared" si="95"/>
        <v>0</v>
      </c>
      <c r="AV139" s="66">
        <f t="shared" ref="AV139:BA139" si="98">SUM(AV138)</f>
        <v>14</v>
      </c>
      <c r="AW139" s="66">
        <f t="shared" si="98"/>
        <v>0</v>
      </c>
      <c r="AX139" s="66">
        <f t="shared" si="98"/>
        <v>1</v>
      </c>
      <c r="AY139" s="66">
        <f t="shared" si="98"/>
        <v>0</v>
      </c>
      <c r="AZ139" s="66">
        <f t="shared" si="98"/>
        <v>1</v>
      </c>
      <c r="BA139" s="66">
        <f t="shared" si="98"/>
        <v>0</v>
      </c>
      <c r="BB139" s="66">
        <f t="shared" ref="BB139:BI139" si="99">SUM(BB138)</f>
        <v>0</v>
      </c>
      <c r="BC139" s="66">
        <f t="shared" si="99"/>
        <v>0</v>
      </c>
      <c r="BD139" s="66">
        <f>SUM(BD138)</f>
        <v>0</v>
      </c>
      <c r="BE139" s="66">
        <f>SUM(BE138)</f>
        <v>0</v>
      </c>
      <c r="BF139" s="66">
        <f t="shared" si="99"/>
        <v>0</v>
      </c>
      <c r="BG139" s="66">
        <f t="shared" si="99"/>
        <v>0</v>
      </c>
      <c r="BH139" s="66">
        <f t="shared" si="99"/>
        <v>0</v>
      </c>
      <c r="BI139" s="66">
        <f t="shared" si="99"/>
        <v>0</v>
      </c>
    </row>
    <row r="140" spans="1:62" s="133" customFormat="1" ht="14.25" x14ac:dyDescent="0.2">
      <c r="A140" s="127"/>
      <c r="B140" s="128"/>
      <c r="C140" s="124"/>
      <c r="D140" s="129"/>
      <c r="E140" s="129"/>
      <c r="F140" s="128"/>
      <c r="G140" s="119"/>
      <c r="H140" s="119"/>
      <c r="I140" s="158"/>
      <c r="J140" s="130"/>
      <c r="K140" s="130"/>
      <c r="L140" s="130"/>
      <c r="M140" s="132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0"/>
      <c r="AO140" s="130"/>
      <c r="AP140" s="130"/>
      <c r="AQ140" s="130"/>
      <c r="AR140" s="130"/>
      <c r="AS140" s="130"/>
      <c r="AT140" s="130"/>
      <c r="AU140" s="130"/>
      <c r="AV140" s="130"/>
      <c r="AW140" s="130"/>
      <c r="AX140" s="130"/>
      <c r="AY140" s="130"/>
      <c r="AZ140" s="130"/>
      <c r="BA140" s="130"/>
      <c r="BB140" s="130"/>
      <c r="BC140" s="130"/>
      <c r="BD140" s="130"/>
      <c r="BE140" s="130"/>
      <c r="BF140" s="130"/>
      <c r="BG140" s="130"/>
      <c r="BH140" s="130"/>
      <c r="BI140" s="130"/>
    </row>
    <row r="141" spans="1:62" s="58" customFormat="1" ht="15" customHeight="1" x14ac:dyDescent="0.2">
      <c r="A141" s="97"/>
      <c r="B141" s="60" t="s">
        <v>315</v>
      </c>
      <c r="C141" s="60" t="s">
        <v>682</v>
      </c>
      <c r="D141" s="69" t="s">
        <v>46</v>
      </c>
      <c r="E141" s="69" t="s">
        <v>82</v>
      </c>
      <c r="F141" s="60" t="s">
        <v>122</v>
      </c>
      <c r="G141" s="161" t="s">
        <v>486</v>
      </c>
      <c r="H141" s="119" t="s">
        <v>347</v>
      </c>
      <c r="I141" s="160" t="s">
        <v>496</v>
      </c>
      <c r="J141" s="63">
        <v>18</v>
      </c>
      <c r="K141" s="63"/>
      <c r="L141" s="63">
        <v>1</v>
      </c>
      <c r="M141" s="62"/>
      <c r="N141" s="63">
        <v>18</v>
      </c>
      <c r="O141" s="63"/>
      <c r="P141" s="63">
        <v>1</v>
      </c>
      <c r="Q141" s="63"/>
      <c r="R141" s="63">
        <v>1</v>
      </c>
      <c r="S141" s="63"/>
      <c r="T141" s="63"/>
      <c r="U141" s="63"/>
      <c r="V141" s="63"/>
      <c r="W141" s="63"/>
      <c r="X141" s="63"/>
      <c r="Y141" s="63"/>
      <c r="Z141" s="63">
        <v>18</v>
      </c>
      <c r="AA141" s="63"/>
      <c r="AB141" s="62">
        <v>1</v>
      </c>
      <c r="AC141" s="62"/>
      <c r="AD141" s="62">
        <v>1</v>
      </c>
      <c r="AE141" s="62"/>
      <c r="AF141" s="62">
        <v>1</v>
      </c>
      <c r="AG141" s="62"/>
      <c r="AH141" s="62"/>
      <c r="AI141" s="62"/>
      <c r="AJ141" s="62"/>
      <c r="AK141" s="62"/>
      <c r="AL141" s="62"/>
      <c r="AM141" s="62"/>
      <c r="AN141" s="63">
        <v>18</v>
      </c>
      <c r="AO141" s="63"/>
      <c r="AP141" s="63">
        <v>1</v>
      </c>
      <c r="AQ141" s="63"/>
      <c r="AR141" s="63">
        <v>1</v>
      </c>
      <c r="AS141" s="63"/>
      <c r="AT141" s="63">
        <v>1</v>
      </c>
      <c r="AU141" s="63"/>
      <c r="AV141" s="63">
        <v>18</v>
      </c>
      <c r="AW141" s="63"/>
      <c r="AX141" s="63">
        <v>1</v>
      </c>
      <c r="AY141" s="63"/>
      <c r="AZ141" s="63">
        <v>1</v>
      </c>
      <c r="BA141" s="63"/>
      <c r="BB141" s="63"/>
      <c r="BC141" s="63"/>
      <c r="BD141" s="63"/>
      <c r="BE141" s="63"/>
      <c r="BF141" s="63"/>
      <c r="BG141" s="63"/>
      <c r="BH141" s="63"/>
      <c r="BI141" s="63"/>
    </row>
    <row r="142" spans="1:62" s="58" customFormat="1" ht="15" customHeight="1" x14ac:dyDescent="0.2">
      <c r="A142" s="65"/>
      <c r="B142" s="65" t="s">
        <v>315</v>
      </c>
      <c r="C142" s="65"/>
      <c r="D142" s="65"/>
      <c r="E142" s="65" t="s">
        <v>339</v>
      </c>
      <c r="F142" s="65"/>
      <c r="G142" s="65"/>
      <c r="H142" s="65"/>
      <c r="I142" s="65"/>
      <c r="J142" s="66">
        <f t="shared" ref="J142:AG142" si="100">SUM(J141:J141)</f>
        <v>18</v>
      </c>
      <c r="K142" s="66">
        <f t="shared" si="100"/>
        <v>0</v>
      </c>
      <c r="L142" s="66">
        <f t="shared" si="100"/>
        <v>1</v>
      </c>
      <c r="M142" s="66">
        <f t="shared" si="100"/>
        <v>0</v>
      </c>
      <c r="N142" s="66">
        <f>SUM(N141:N141)</f>
        <v>18</v>
      </c>
      <c r="O142" s="66">
        <f t="shared" si="100"/>
        <v>0</v>
      </c>
      <c r="P142" s="66">
        <f t="shared" si="100"/>
        <v>1</v>
      </c>
      <c r="Q142" s="66">
        <f t="shared" si="100"/>
        <v>0</v>
      </c>
      <c r="R142" s="66">
        <f t="shared" si="100"/>
        <v>1</v>
      </c>
      <c r="S142" s="66">
        <f t="shared" si="100"/>
        <v>0</v>
      </c>
      <c r="T142" s="66">
        <f t="shared" ref="T142:Y142" si="101">SUM(T141:T141)</f>
        <v>0</v>
      </c>
      <c r="U142" s="66">
        <f t="shared" si="101"/>
        <v>0</v>
      </c>
      <c r="V142" s="66">
        <f t="shared" si="101"/>
        <v>0</v>
      </c>
      <c r="W142" s="66">
        <f t="shared" si="101"/>
        <v>0</v>
      </c>
      <c r="X142" s="66">
        <f t="shared" si="101"/>
        <v>0</v>
      </c>
      <c r="Y142" s="66">
        <f t="shared" si="101"/>
        <v>0</v>
      </c>
      <c r="Z142" s="66">
        <f>SUM(Z141:Z141)</f>
        <v>18</v>
      </c>
      <c r="AA142" s="66">
        <f t="shared" si="100"/>
        <v>0</v>
      </c>
      <c r="AB142" s="66">
        <f t="shared" si="100"/>
        <v>1</v>
      </c>
      <c r="AC142" s="66">
        <f t="shared" si="100"/>
        <v>0</v>
      </c>
      <c r="AD142" s="66">
        <f t="shared" si="100"/>
        <v>1</v>
      </c>
      <c r="AE142" s="66">
        <f t="shared" si="100"/>
        <v>0</v>
      </c>
      <c r="AF142" s="66">
        <f t="shared" si="100"/>
        <v>1</v>
      </c>
      <c r="AG142" s="66">
        <f t="shared" si="100"/>
        <v>0</v>
      </c>
      <c r="AH142" s="66">
        <f t="shared" ref="AH142:AM142" si="102">SUM(AH141:AH141)</f>
        <v>0</v>
      </c>
      <c r="AI142" s="66">
        <f t="shared" si="102"/>
        <v>0</v>
      </c>
      <c r="AJ142" s="66">
        <f t="shared" si="102"/>
        <v>0</v>
      </c>
      <c r="AK142" s="66">
        <f t="shared" si="102"/>
        <v>0</v>
      </c>
      <c r="AL142" s="66">
        <f t="shared" si="102"/>
        <v>0</v>
      </c>
      <c r="AM142" s="66">
        <f t="shared" si="102"/>
        <v>0</v>
      </c>
      <c r="AN142" s="66">
        <f>SUM(AN141:AN141)</f>
        <v>18</v>
      </c>
      <c r="AO142" s="66">
        <f t="shared" ref="AO142:AU142" si="103">SUM(AO141:AO141)</f>
        <v>0</v>
      </c>
      <c r="AP142" s="66">
        <f t="shared" si="103"/>
        <v>1</v>
      </c>
      <c r="AQ142" s="66">
        <f t="shared" si="103"/>
        <v>0</v>
      </c>
      <c r="AR142" s="66">
        <f t="shared" si="103"/>
        <v>1</v>
      </c>
      <c r="AS142" s="66">
        <f t="shared" si="103"/>
        <v>0</v>
      </c>
      <c r="AT142" s="66">
        <f t="shared" si="103"/>
        <v>1</v>
      </c>
      <c r="AU142" s="66">
        <f t="shared" si="103"/>
        <v>0</v>
      </c>
      <c r="AV142" s="66">
        <f t="shared" ref="AV142:BA142" si="104">SUM(AV141:AV141)</f>
        <v>18</v>
      </c>
      <c r="AW142" s="66">
        <f t="shared" si="104"/>
        <v>0</v>
      </c>
      <c r="AX142" s="66">
        <f t="shared" si="104"/>
        <v>1</v>
      </c>
      <c r="AY142" s="66">
        <f t="shared" si="104"/>
        <v>0</v>
      </c>
      <c r="AZ142" s="66">
        <f t="shared" si="104"/>
        <v>1</v>
      </c>
      <c r="BA142" s="66">
        <f t="shared" si="104"/>
        <v>0</v>
      </c>
      <c r="BB142" s="66">
        <f t="shared" ref="BB142:BI142" si="105">SUM(BB141:BB141)</f>
        <v>0</v>
      </c>
      <c r="BC142" s="66">
        <f t="shared" si="105"/>
        <v>0</v>
      </c>
      <c r="BD142" s="66">
        <f>SUM(BD141:BD141)</f>
        <v>0</v>
      </c>
      <c r="BE142" s="66">
        <f>SUM(BE141:BE141)</f>
        <v>0</v>
      </c>
      <c r="BF142" s="66">
        <f t="shared" si="105"/>
        <v>0</v>
      </c>
      <c r="BG142" s="66">
        <f t="shared" si="105"/>
        <v>0</v>
      </c>
      <c r="BH142" s="66">
        <f t="shared" si="105"/>
        <v>0</v>
      </c>
      <c r="BI142" s="66">
        <f t="shared" si="105"/>
        <v>0</v>
      </c>
    </row>
    <row r="143" spans="1:62" s="58" customFormat="1" ht="15" customHeight="1" x14ac:dyDescent="0.2">
      <c r="A143" s="97"/>
      <c r="B143" s="60"/>
      <c r="C143" s="61"/>
      <c r="D143" s="69"/>
      <c r="E143" s="69"/>
      <c r="F143" s="60"/>
      <c r="G143" s="67"/>
      <c r="H143" s="67"/>
      <c r="I143" s="67"/>
      <c r="J143" s="63"/>
      <c r="K143" s="63"/>
      <c r="L143" s="63"/>
      <c r="M143" s="62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2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</row>
    <row r="144" spans="1:62" s="58" customFormat="1" ht="15" customHeight="1" x14ac:dyDescent="0.2">
      <c r="A144" s="70"/>
      <c r="B144" s="67" t="s">
        <v>335</v>
      </c>
      <c r="C144" s="60" t="s">
        <v>682</v>
      </c>
      <c r="D144" s="69" t="s">
        <v>301</v>
      </c>
      <c r="E144" s="69" t="s">
        <v>302</v>
      </c>
      <c r="F144" s="63" t="s">
        <v>419</v>
      </c>
      <c r="G144" s="161" t="s">
        <v>486</v>
      </c>
      <c r="H144" s="119" t="s">
        <v>347</v>
      </c>
      <c r="I144" s="160" t="s">
        <v>496</v>
      </c>
      <c r="J144" s="63">
        <v>18</v>
      </c>
      <c r="K144" s="92"/>
      <c r="L144" s="63">
        <v>1</v>
      </c>
      <c r="M144" s="92"/>
      <c r="N144" s="63">
        <v>18</v>
      </c>
      <c r="O144" s="92"/>
      <c r="P144" s="63">
        <v>1</v>
      </c>
      <c r="Q144" s="63"/>
      <c r="R144" s="63">
        <v>1</v>
      </c>
      <c r="S144" s="63"/>
      <c r="T144" s="63"/>
      <c r="U144" s="63"/>
      <c r="V144" s="63"/>
      <c r="W144" s="63"/>
      <c r="X144" s="63"/>
      <c r="Y144" s="63"/>
      <c r="Z144" s="63">
        <v>18</v>
      </c>
      <c r="AA144" s="91"/>
      <c r="AB144" s="62">
        <v>1</v>
      </c>
      <c r="AC144" s="62"/>
      <c r="AD144" s="62">
        <v>1</v>
      </c>
      <c r="AE144" s="62"/>
      <c r="AF144" s="62">
        <v>1</v>
      </c>
      <c r="AG144" s="92"/>
      <c r="AH144" s="92"/>
      <c r="AI144" s="92"/>
      <c r="AJ144" s="92"/>
      <c r="AK144" s="92"/>
      <c r="AL144" s="92"/>
      <c r="AM144" s="92"/>
      <c r="AN144" s="63">
        <v>18</v>
      </c>
      <c r="AO144" s="92"/>
      <c r="AP144" s="63">
        <v>1</v>
      </c>
      <c r="AQ144" s="63"/>
      <c r="AR144" s="63">
        <v>1</v>
      </c>
      <c r="AS144" s="92"/>
      <c r="AT144" s="63">
        <v>1</v>
      </c>
      <c r="AU144" s="92"/>
      <c r="AV144" s="63">
        <v>0</v>
      </c>
      <c r="AW144" s="92"/>
      <c r="AX144" s="63">
        <v>0</v>
      </c>
      <c r="AY144" s="63"/>
      <c r="AZ144" s="63">
        <v>0</v>
      </c>
      <c r="BA144" s="92"/>
      <c r="BB144" s="92"/>
      <c r="BC144" s="92"/>
      <c r="BD144" s="92"/>
      <c r="BE144" s="92"/>
      <c r="BF144" s="92"/>
      <c r="BG144" s="92"/>
      <c r="BH144" s="92"/>
      <c r="BI144" s="92"/>
    </row>
    <row r="145" spans="1:63" s="58" customFormat="1" ht="15" customHeight="1" x14ac:dyDescent="0.2">
      <c r="A145" s="65"/>
      <c r="B145" s="65" t="s">
        <v>335</v>
      </c>
      <c r="C145" s="65"/>
      <c r="D145" s="65"/>
      <c r="E145" s="65" t="s">
        <v>339</v>
      </c>
      <c r="F145" s="65"/>
      <c r="G145" s="65"/>
      <c r="H145" s="65"/>
      <c r="I145" s="65"/>
      <c r="J145" s="66">
        <f t="shared" ref="J145:AG145" si="106">SUM(J144:J144)</f>
        <v>18</v>
      </c>
      <c r="K145" s="66">
        <f t="shared" si="106"/>
        <v>0</v>
      </c>
      <c r="L145" s="66">
        <f t="shared" si="106"/>
        <v>1</v>
      </c>
      <c r="M145" s="66">
        <f t="shared" si="106"/>
        <v>0</v>
      </c>
      <c r="N145" s="66">
        <f>SUM(N144:N144)</f>
        <v>18</v>
      </c>
      <c r="O145" s="66">
        <f t="shared" si="106"/>
        <v>0</v>
      </c>
      <c r="P145" s="66">
        <f t="shared" si="106"/>
        <v>1</v>
      </c>
      <c r="Q145" s="66">
        <f t="shared" si="106"/>
        <v>0</v>
      </c>
      <c r="R145" s="66">
        <f t="shared" si="106"/>
        <v>1</v>
      </c>
      <c r="S145" s="66">
        <f t="shared" si="106"/>
        <v>0</v>
      </c>
      <c r="T145" s="66">
        <f t="shared" ref="T145:Y145" si="107">SUM(T144:T144)</f>
        <v>0</v>
      </c>
      <c r="U145" s="66">
        <f t="shared" si="107"/>
        <v>0</v>
      </c>
      <c r="V145" s="66">
        <f t="shared" si="107"/>
        <v>0</v>
      </c>
      <c r="W145" s="66">
        <f t="shared" si="107"/>
        <v>0</v>
      </c>
      <c r="X145" s="66">
        <f t="shared" si="107"/>
        <v>0</v>
      </c>
      <c r="Y145" s="66">
        <f t="shared" si="107"/>
        <v>0</v>
      </c>
      <c r="Z145" s="66">
        <f>SUM(Z144:Z144)</f>
        <v>18</v>
      </c>
      <c r="AA145" s="66">
        <f t="shared" si="106"/>
        <v>0</v>
      </c>
      <c r="AB145" s="66">
        <f t="shared" si="106"/>
        <v>1</v>
      </c>
      <c r="AC145" s="66">
        <f t="shared" si="106"/>
        <v>0</v>
      </c>
      <c r="AD145" s="66">
        <f t="shared" si="106"/>
        <v>1</v>
      </c>
      <c r="AE145" s="66">
        <f t="shared" si="106"/>
        <v>0</v>
      </c>
      <c r="AF145" s="66">
        <f t="shared" si="106"/>
        <v>1</v>
      </c>
      <c r="AG145" s="66">
        <f t="shared" si="106"/>
        <v>0</v>
      </c>
      <c r="AH145" s="66">
        <f t="shared" ref="AH145:AM145" si="108">SUM(AH144:AH144)</f>
        <v>0</v>
      </c>
      <c r="AI145" s="66">
        <f t="shared" si="108"/>
        <v>0</v>
      </c>
      <c r="AJ145" s="66">
        <f t="shared" si="108"/>
        <v>0</v>
      </c>
      <c r="AK145" s="66">
        <f t="shared" si="108"/>
        <v>0</v>
      </c>
      <c r="AL145" s="66">
        <f t="shared" si="108"/>
        <v>0</v>
      </c>
      <c r="AM145" s="66">
        <f t="shared" si="108"/>
        <v>0</v>
      </c>
      <c r="AN145" s="66">
        <f>SUM(AN144:AN144)</f>
        <v>18</v>
      </c>
      <c r="AO145" s="66">
        <f t="shared" ref="AO145:AU145" si="109">SUM(AO144:AO144)</f>
        <v>0</v>
      </c>
      <c r="AP145" s="66">
        <f t="shared" si="109"/>
        <v>1</v>
      </c>
      <c r="AQ145" s="66">
        <f t="shared" si="109"/>
        <v>0</v>
      </c>
      <c r="AR145" s="66">
        <f t="shared" si="109"/>
        <v>1</v>
      </c>
      <c r="AS145" s="66">
        <f t="shared" si="109"/>
        <v>0</v>
      </c>
      <c r="AT145" s="66">
        <f t="shared" si="109"/>
        <v>1</v>
      </c>
      <c r="AU145" s="66">
        <f t="shared" si="109"/>
        <v>0</v>
      </c>
      <c r="AV145" s="66">
        <f t="shared" ref="AV145:BA145" si="110">SUM(AV144:AV144)</f>
        <v>0</v>
      </c>
      <c r="AW145" s="66">
        <f t="shared" si="110"/>
        <v>0</v>
      </c>
      <c r="AX145" s="66">
        <f t="shared" si="110"/>
        <v>0</v>
      </c>
      <c r="AY145" s="66">
        <f t="shared" si="110"/>
        <v>0</v>
      </c>
      <c r="AZ145" s="66">
        <f t="shared" si="110"/>
        <v>0</v>
      </c>
      <c r="BA145" s="66">
        <f t="shared" si="110"/>
        <v>0</v>
      </c>
      <c r="BB145" s="66">
        <f t="shared" ref="BB145:BI145" si="111">SUM(BB144:BB144)</f>
        <v>0</v>
      </c>
      <c r="BC145" s="66">
        <f t="shared" si="111"/>
        <v>0</v>
      </c>
      <c r="BD145" s="66">
        <f>SUM(BD144:BD144)</f>
        <v>0</v>
      </c>
      <c r="BE145" s="66">
        <f>SUM(BE144:BE144)</f>
        <v>0</v>
      </c>
      <c r="BF145" s="66">
        <f t="shared" si="111"/>
        <v>0</v>
      </c>
      <c r="BG145" s="66">
        <f t="shared" si="111"/>
        <v>0</v>
      </c>
      <c r="BH145" s="66">
        <f t="shared" si="111"/>
        <v>0</v>
      </c>
      <c r="BI145" s="66">
        <f t="shared" si="111"/>
        <v>0</v>
      </c>
    </row>
    <row r="146" spans="1:63" s="58" customFormat="1" ht="15" customHeight="1" x14ac:dyDescent="0.2">
      <c r="A146" s="70"/>
      <c r="B146" s="67"/>
      <c r="C146" s="63"/>
      <c r="D146" s="69"/>
      <c r="E146" s="69"/>
      <c r="F146" s="92"/>
      <c r="G146" s="67"/>
      <c r="H146" s="67"/>
      <c r="I146" s="67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1"/>
      <c r="AB146" s="91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</row>
    <row r="147" spans="1:63" s="58" customFormat="1" ht="29.25" customHeight="1" x14ac:dyDescent="0.2">
      <c r="A147" s="100"/>
      <c r="B147" s="67" t="s">
        <v>330</v>
      </c>
      <c r="C147" s="60" t="s">
        <v>682</v>
      </c>
      <c r="D147" s="69" t="s">
        <v>179</v>
      </c>
      <c r="E147" s="69" t="s">
        <v>78</v>
      </c>
      <c r="F147" s="67" t="s">
        <v>122</v>
      </c>
      <c r="G147" s="67" t="s">
        <v>144</v>
      </c>
      <c r="H147" s="119" t="s">
        <v>347</v>
      </c>
      <c r="I147" s="160" t="s">
        <v>497</v>
      </c>
      <c r="J147" s="63">
        <v>0</v>
      </c>
      <c r="K147" s="63"/>
      <c r="L147" s="63">
        <v>0</v>
      </c>
      <c r="M147" s="62"/>
      <c r="N147" s="63">
        <v>0</v>
      </c>
      <c r="O147" s="63"/>
      <c r="P147" s="63">
        <v>0</v>
      </c>
      <c r="Q147" s="63"/>
      <c r="R147" s="63">
        <v>0</v>
      </c>
      <c r="S147" s="63"/>
      <c r="T147" s="63">
        <v>11</v>
      </c>
      <c r="U147" s="63"/>
      <c r="V147" s="63">
        <v>1</v>
      </c>
      <c r="W147" s="63"/>
      <c r="X147" s="63">
        <v>1</v>
      </c>
      <c r="Y147" s="63"/>
      <c r="Z147" s="63">
        <v>11</v>
      </c>
      <c r="AA147" s="63"/>
      <c r="AB147" s="62">
        <v>1</v>
      </c>
      <c r="AC147" s="62"/>
      <c r="AD147" s="62">
        <v>1</v>
      </c>
      <c r="AE147" s="62"/>
      <c r="AF147" s="62">
        <v>1</v>
      </c>
      <c r="AG147" s="62"/>
      <c r="AH147" s="62"/>
      <c r="AI147" s="62"/>
      <c r="AJ147" s="62"/>
      <c r="AK147" s="62"/>
      <c r="AL147" s="62"/>
      <c r="AM147" s="62"/>
      <c r="AN147" s="63">
        <v>0</v>
      </c>
      <c r="AO147" s="63"/>
      <c r="AP147" s="63">
        <v>0</v>
      </c>
      <c r="AQ147" s="63"/>
      <c r="AR147" s="63">
        <v>0</v>
      </c>
      <c r="AS147" s="63"/>
      <c r="AT147" s="63"/>
      <c r="AU147" s="63"/>
      <c r="AV147" s="63">
        <v>0</v>
      </c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58" t="s">
        <v>601</v>
      </c>
      <c r="BK147" s="58" t="s">
        <v>606</v>
      </c>
    </row>
    <row r="148" spans="1:63" s="58" customFormat="1" ht="15" customHeight="1" x14ac:dyDescent="0.2">
      <c r="A148" s="100"/>
      <c r="B148" s="67" t="s">
        <v>330</v>
      </c>
      <c r="C148" s="60" t="s">
        <v>682</v>
      </c>
      <c r="D148" s="69" t="s">
        <v>131</v>
      </c>
      <c r="E148" s="69" t="s">
        <v>133</v>
      </c>
      <c r="F148" s="67" t="s">
        <v>120</v>
      </c>
      <c r="G148" s="67" t="s">
        <v>230</v>
      </c>
      <c r="H148" s="119" t="s">
        <v>347</v>
      </c>
      <c r="I148" s="160" t="s">
        <v>499</v>
      </c>
      <c r="J148" s="63">
        <v>24</v>
      </c>
      <c r="K148" s="63"/>
      <c r="L148" s="63">
        <v>1</v>
      </c>
      <c r="M148" s="62"/>
      <c r="N148" s="63">
        <v>24</v>
      </c>
      <c r="O148" s="63"/>
      <c r="P148" s="63">
        <v>1</v>
      </c>
      <c r="Q148" s="63"/>
      <c r="R148" s="63">
        <v>1</v>
      </c>
      <c r="S148" s="63"/>
      <c r="T148" s="63"/>
      <c r="U148" s="63"/>
      <c r="V148" s="63"/>
      <c r="W148" s="63"/>
      <c r="X148" s="63"/>
      <c r="Y148" s="63"/>
      <c r="Z148" s="63">
        <v>24</v>
      </c>
      <c r="AA148" s="63"/>
      <c r="AB148" s="62">
        <v>2</v>
      </c>
      <c r="AC148" s="62"/>
      <c r="AD148" s="62">
        <v>2</v>
      </c>
      <c r="AE148" s="62"/>
      <c r="AF148" s="62">
        <v>2</v>
      </c>
      <c r="AG148" s="62"/>
      <c r="AH148" s="62"/>
      <c r="AI148" s="62"/>
      <c r="AJ148" s="62"/>
      <c r="AK148" s="62"/>
      <c r="AL148" s="62"/>
      <c r="AM148" s="62"/>
      <c r="AN148" s="63">
        <v>24</v>
      </c>
      <c r="AO148" s="63"/>
      <c r="AP148" s="63">
        <v>1</v>
      </c>
      <c r="AQ148" s="63"/>
      <c r="AR148" s="63">
        <v>1</v>
      </c>
      <c r="AS148" s="63"/>
      <c r="AT148" s="63">
        <v>1</v>
      </c>
      <c r="AU148" s="63"/>
      <c r="AV148" s="63">
        <v>24</v>
      </c>
      <c r="AW148" s="63"/>
      <c r="AX148" s="63">
        <v>1</v>
      </c>
      <c r="AY148" s="63"/>
      <c r="AZ148" s="63">
        <v>1</v>
      </c>
      <c r="BA148" s="63"/>
      <c r="BB148" s="63"/>
      <c r="BC148" s="63"/>
      <c r="BD148" s="63"/>
      <c r="BE148" s="63"/>
      <c r="BF148" s="63"/>
      <c r="BG148" s="63"/>
      <c r="BH148" s="63"/>
      <c r="BI148" s="63"/>
      <c r="BJ148" s="58" t="s">
        <v>601</v>
      </c>
      <c r="BK148" s="58" t="s">
        <v>606</v>
      </c>
    </row>
    <row r="149" spans="1:63" s="58" customFormat="1" ht="15" customHeight="1" x14ac:dyDescent="0.2">
      <c r="A149" s="100"/>
      <c r="B149" s="67" t="s">
        <v>330</v>
      </c>
      <c r="C149" s="60" t="s">
        <v>682</v>
      </c>
      <c r="D149" s="69" t="s">
        <v>134</v>
      </c>
      <c r="E149" s="69" t="s">
        <v>135</v>
      </c>
      <c r="F149" s="67" t="s">
        <v>123</v>
      </c>
      <c r="G149" s="161" t="s">
        <v>486</v>
      </c>
      <c r="H149" s="119" t="s">
        <v>347</v>
      </c>
      <c r="I149" s="160" t="s">
        <v>496</v>
      </c>
      <c r="J149" s="63">
        <v>18</v>
      </c>
      <c r="K149" s="63"/>
      <c r="L149" s="63">
        <v>1</v>
      </c>
      <c r="M149" s="62"/>
      <c r="N149" s="63">
        <v>18</v>
      </c>
      <c r="O149" s="63"/>
      <c r="P149" s="63">
        <v>1</v>
      </c>
      <c r="Q149" s="63"/>
      <c r="R149" s="63">
        <v>1</v>
      </c>
      <c r="S149" s="63"/>
      <c r="T149" s="63"/>
      <c r="U149" s="63"/>
      <c r="V149" s="63"/>
      <c r="W149" s="63"/>
      <c r="X149" s="63"/>
      <c r="Y149" s="63"/>
      <c r="Z149" s="63">
        <v>18</v>
      </c>
      <c r="AA149" s="63"/>
      <c r="AB149" s="62">
        <v>1</v>
      </c>
      <c r="AC149" s="62"/>
      <c r="AD149" s="62">
        <v>1</v>
      </c>
      <c r="AE149" s="62"/>
      <c r="AF149" s="62">
        <v>1</v>
      </c>
      <c r="AG149" s="62"/>
      <c r="AH149" s="62"/>
      <c r="AI149" s="62"/>
      <c r="AJ149" s="62"/>
      <c r="AK149" s="62"/>
      <c r="AL149" s="62"/>
      <c r="AM149" s="62"/>
      <c r="AN149" s="63">
        <v>18</v>
      </c>
      <c r="AO149" s="63"/>
      <c r="AP149" s="63">
        <v>1</v>
      </c>
      <c r="AQ149" s="63"/>
      <c r="AR149" s="63">
        <v>1</v>
      </c>
      <c r="AS149" s="63"/>
      <c r="AT149" s="63">
        <v>1</v>
      </c>
      <c r="AU149" s="63"/>
      <c r="AV149" s="63">
        <v>18</v>
      </c>
      <c r="AW149" s="63"/>
      <c r="AX149" s="63">
        <v>1</v>
      </c>
      <c r="AY149" s="63"/>
      <c r="AZ149" s="63">
        <v>1</v>
      </c>
      <c r="BA149" s="63"/>
      <c r="BB149" s="63"/>
      <c r="BC149" s="63"/>
      <c r="BD149" s="63"/>
      <c r="BE149" s="63"/>
      <c r="BF149" s="63"/>
      <c r="BG149" s="63"/>
      <c r="BH149" s="63"/>
      <c r="BI149" s="63"/>
      <c r="BJ149" s="58" t="s">
        <v>601</v>
      </c>
    </row>
    <row r="150" spans="1:63" s="58" customFormat="1" ht="15" customHeight="1" x14ac:dyDescent="0.2">
      <c r="A150" s="100"/>
      <c r="B150" s="67" t="s">
        <v>330</v>
      </c>
      <c r="C150" s="60" t="s">
        <v>682</v>
      </c>
      <c r="D150" s="69" t="s">
        <v>396</v>
      </c>
      <c r="E150" s="69" t="s">
        <v>395</v>
      </c>
      <c r="F150" s="67" t="s">
        <v>345</v>
      </c>
      <c r="G150" s="161" t="s">
        <v>501</v>
      </c>
      <c r="H150" s="67" t="s">
        <v>345</v>
      </c>
      <c r="I150" s="160" t="s">
        <v>500</v>
      </c>
      <c r="J150" s="63">
        <v>12</v>
      </c>
      <c r="K150" s="63"/>
      <c r="L150" s="63">
        <v>1</v>
      </c>
      <c r="M150" s="62"/>
      <c r="N150" s="63">
        <v>12</v>
      </c>
      <c r="O150" s="63"/>
      <c r="P150" s="63">
        <v>1</v>
      </c>
      <c r="Q150" s="63"/>
      <c r="R150" s="63">
        <v>1</v>
      </c>
      <c r="S150" s="63"/>
      <c r="T150" s="63"/>
      <c r="U150" s="63"/>
      <c r="V150" s="63"/>
      <c r="W150" s="63"/>
      <c r="X150" s="63"/>
      <c r="Y150" s="63"/>
      <c r="Z150" s="63">
        <v>12</v>
      </c>
      <c r="AA150" s="63"/>
      <c r="AB150" s="62">
        <v>1</v>
      </c>
      <c r="AC150" s="62"/>
      <c r="AD150" s="62">
        <v>1</v>
      </c>
      <c r="AE150" s="62"/>
      <c r="AF150" s="62">
        <v>1</v>
      </c>
      <c r="AG150" s="62"/>
      <c r="AH150" s="62"/>
      <c r="AI150" s="62"/>
      <c r="AJ150" s="62"/>
      <c r="AK150" s="62"/>
      <c r="AL150" s="62"/>
      <c r="AM150" s="62"/>
      <c r="AN150" s="63">
        <v>12</v>
      </c>
      <c r="AO150" s="63"/>
      <c r="AP150" s="63">
        <v>1</v>
      </c>
      <c r="AQ150" s="63"/>
      <c r="AR150" s="63">
        <v>1</v>
      </c>
      <c r="AS150" s="63"/>
      <c r="AT150" s="63">
        <v>1</v>
      </c>
      <c r="AU150" s="63"/>
      <c r="AV150" s="63">
        <v>12</v>
      </c>
      <c r="AW150" s="63"/>
      <c r="AX150" s="63">
        <v>1</v>
      </c>
      <c r="AY150" s="63"/>
      <c r="AZ150" s="63">
        <v>1</v>
      </c>
      <c r="BA150" s="63"/>
      <c r="BB150" s="63">
        <v>12</v>
      </c>
      <c r="BC150" s="63"/>
      <c r="BD150" s="63">
        <v>12</v>
      </c>
      <c r="BE150" s="63"/>
      <c r="BF150" s="63"/>
      <c r="BG150" s="63"/>
      <c r="BH150" s="63">
        <v>12</v>
      </c>
      <c r="BI150" s="63"/>
      <c r="BJ150" s="58" t="s">
        <v>601</v>
      </c>
    </row>
    <row r="151" spans="1:63" s="58" customFormat="1" ht="15" customHeight="1" x14ac:dyDescent="0.2">
      <c r="A151" s="100"/>
      <c r="B151" s="67" t="s">
        <v>330</v>
      </c>
      <c r="C151" s="60" t="s">
        <v>682</v>
      </c>
      <c r="D151" s="69" t="s">
        <v>130</v>
      </c>
      <c r="E151" s="69" t="s">
        <v>77</v>
      </c>
      <c r="F151" s="67" t="s">
        <v>122</v>
      </c>
      <c r="G151" s="67" t="s">
        <v>337</v>
      </c>
      <c r="H151" s="119" t="s">
        <v>347</v>
      </c>
      <c r="I151" s="160" t="s">
        <v>498</v>
      </c>
      <c r="J151" s="63">
        <v>24</v>
      </c>
      <c r="K151" s="63"/>
      <c r="L151" s="63">
        <v>1</v>
      </c>
      <c r="M151" s="62"/>
      <c r="N151" s="63">
        <v>24</v>
      </c>
      <c r="O151" s="63"/>
      <c r="P151" s="63">
        <v>1</v>
      </c>
      <c r="Q151" s="63"/>
      <c r="R151" s="63">
        <v>1</v>
      </c>
      <c r="S151" s="63"/>
      <c r="T151" s="63"/>
      <c r="U151" s="63"/>
      <c r="V151" s="63"/>
      <c r="W151" s="63"/>
      <c r="X151" s="63"/>
      <c r="Y151" s="63"/>
      <c r="Z151" s="63">
        <v>24</v>
      </c>
      <c r="AA151" s="63"/>
      <c r="AB151" s="62">
        <v>2</v>
      </c>
      <c r="AC151" s="62"/>
      <c r="AD151" s="62">
        <v>2</v>
      </c>
      <c r="AE151" s="62"/>
      <c r="AF151" s="62">
        <v>2</v>
      </c>
      <c r="AG151" s="62"/>
      <c r="AH151" s="62"/>
      <c r="AI151" s="62"/>
      <c r="AJ151" s="62"/>
      <c r="AK151" s="62"/>
      <c r="AL151" s="62"/>
      <c r="AM151" s="62"/>
      <c r="AN151" s="63">
        <v>24</v>
      </c>
      <c r="AO151" s="63"/>
      <c r="AP151" s="63">
        <v>1</v>
      </c>
      <c r="AQ151" s="63"/>
      <c r="AR151" s="63">
        <v>1</v>
      </c>
      <c r="AS151" s="63"/>
      <c r="AT151" s="63">
        <v>1</v>
      </c>
      <c r="AU151" s="63"/>
      <c r="AV151" s="63">
        <v>24</v>
      </c>
      <c r="AW151" s="63"/>
      <c r="AX151" s="63">
        <v>1</v>
      </c>
      <c r="AY151" s="63"/>
      <c r="AZ151" s="63">
        <v>1</v>
      </c>
      <c r="BA151" s="63"/>
      <c r="BB151" s="63"/>
      <c r="BC151" s="63"/>
      <c r="BD151" s="63"/>
      <c r="BE151" s="63"/>
      <c r="BF151" s="63"/>
      <c r="BG151" s="63"/>
      <c r="BH151" s="63"/>
      <c r="BI151" s="63"/>
      <c r="BJ151" s="58" t="s">
        <v>601</v>
      </c>
      <c r="BK151" s="58" t="s">
        <v>606</v>
      </c>
    </row>
    <row r="152" spans="1:63" s="58" customFormat="1" ht="15" customHeight="1" x14ac:dyDescent="0.2">
      <c r="A152" s="65"/>
      <c r="B152" s="65" t="s">
        <v>330</v>
      </c>
      <c r="C152" s="65"/>
      <c r="D152" s="65"/>
      <c r="E152" s="65" t="s">
        <v>339</v>
      </c>
      <c r="F152" s="65"/>
      <c r="G152" s="65"/>
      <c r="H152" s="65"/>
      <c r="I152" s="65"/>
      <c r="J152" s="66">
        <f>SUM(J147:J151)</f>
        <v>78</v>
      </c>
      <c r="K152" s="66">
        <f t="shared" ref="K152:AU152" si="112">SUM(K147:K151)</f>
        <v>0</v>
      </c>
      <c r="L152" s="66">
        <f t="shared" si="112"/>
        <v>4</v>
      </c>
      <c r="M152" s="66">
        <f t="shared" si="112"/>
        <v>0</v>
      </c>
      <c r="N152" s="66">
        <f>SUM(N147:N151)</f>
        <v>78</v>
      </c>
      <c r="O152" s="66">
        <f t="shared" si="112"/>
        <v>0</v>
      </c>
      <c r="P152" s="66">
        <f t="shared" si="112"/>
        <v>4</v>
      </c>
      <c r="Q152" s="66">
        <f t="shared" si="112"/>
        <v>0</v>
      </c>
      <c r="R152" s="66">
        <f t="shared" si="112"/>
        <v>4</v>
      </c>
      <c r="S152" s="66">
        <f t="shared" si="112"/>
        <v>0</v>
      </c>
      <c r="T152" s="66">
        <f t="shared" ref="T152:Y152" si="113">SUM(T147:T151)</f>
        <v>11</v>
      </c>
      <c r="U152" s="66">
        <f t="shared" si="113"/>
        <v>0</v>
      </c>
      <c r="V152" s="66">
        <f t="shared" si="113"/>
        <v>1</v>
      </c>
      <c r="W152" s="66">
        <f t="shared" si="113"/>
        <v>0</v>
      </c>
      <c r="X152" s="66">
        <f t="shared" si="113"/>
        <v>1</v>
      </c>
      <c r="Y152" s="66">
        <f t="shared" si="113"/>
        <v>0</v>
      </c>
      <c r="Z152" s="66">
        <f>SUM(Z147:Z151)</f>
        <v>89</v>
      </c>
      <c r="AA152" s="66">
        <f t="shared" si="112"/>
        <v>0</v>
      </c>
      <c r="AB152" s="66">
        <f t="shared" si="112"/>
        <v>7</v>
      </c>
      <c r="AC152" s="66">
        <f t="shared" si="112"/>
        <v>0</v>
      </c>
      <c r="AD152" s="66">
        <f t="shared" si="112"/>
        <v>7</v>
      </c>
      <c r="AE152" s="66">
        <f t="shared" si="112"/>
        <v>0</v>
      </c>
      <c r="AF152" s="66">
        <f>SUM(AF147:AF151)</f>
        <v>7</v>
      </c>
      <c r="AG152" s="66">
        <f>SUM(AG147:AG151)</f>
        <v>0</v>
      </c>
      <c r="AH152" s="66">
        <f t="shared" ref="AH152:AM152" si="114">SUM(AH147:AH151)</f>
        <v>0</v>
      </c>
      <c r="AI152" s="66">
        <f t="shared" si="114"/>
        <v>0</v>
      </c>
      <c r="AJ152" s="66">
        <f t="shared" si="114"/>
        <v>0</v>
      </c>
      <c r="AK152" s="66">
        <f t="shared" si="114"/>
        <v>0</v>
      </c>
      <c r="AL152" s="66">
        <f t="shared" si="114"/>
        <v>0</v>
      </c>
      <c r="AM152" s="66">
        <f t="shared" si="114"/>
        <v>0</v>
      </c>
      <c r="AN152" s="66">
        <f>SUM(AN147:AN151)</f>
        <v>78</v>
      </c>
      <c r="AO152" s="66">
        <f t="shared" si="112"/>
        <v>0</v>
      </c>
      <c r="AP152" s="66">
        <f t="shared" si="112"/>
        <v>4</v>
      </c>
      <c r="AQ152" s="66">
        <f t="shared" si="112"/>
        <v>0</v>
      </c>
      <c r="AR152" s="66">
        <f t="shared" si="112"/>
        <v>4</v>
      </c>
      <c r="AS152" s="66">
        <f t="shared" si="112"/>
        <v>0</v>
      </c>
      <c r="AT152" s="66">
        <f t="shared" si="112"/>
        <v>4</v>
      </c>
      <c r="AU152" s="66">
        <f t="shared" si="112"/>
        <v>0</v>
      </c>
      <c r="AV152" s="66">
        <f t="shared" ref="AV152:BA152" si="115">SUM(AV147:AV151)</f>
        <v>78</v>
      </c>
      <c r="AW152" s="66">
        <f t="shared" si="115"/>
        <v>0</v>
      </c>
      <c r="AX152" s="66">
        <f t="shared" si="115"/>
        <v>4</v>
      </c>
      <c r="AY152" s="66">
        <f t="shared" si="115"/>
        <v>0</v>
      </c>
      <c r="AZ152" s="66">
        <f t="shared" si="115"/>
        <v>4</v>
      </c>
      <c r="BA152" s="66">
        <f t="shared" si="115"/>
        <v>0</v>
      </c>
      <c r="BB152" s="66">
        <f t="shared" ref="BB152:BI152" si="116">SUM(BB147:BB151)</f>
        <v>12</v>
      </c>
      <c r="BC152" s="66">
        <f t="shared" si="116"/>
        <v>0</v>
      </c>
      <c r="BD152" s="66">
        <f>SUM(BD147:BD151)</f>
        <v>12</v>
      </c>
      <c r="BE152" s="66">
        <f>SUM(BE147:BE151)</f>
        <v>0</v>
      </c>
      <c r="BF152" s="66">
        <f t="shared" si="116"/>
        <v>0</v>
      </c>
      <c r="BG152" s="66">
        <f t="shared" si="116"/>
        <v>0</v>
      </c>
      <c r="BH152" s="66">
        <f t="shared" si="116"/>
        <v>12</v>
      </c>
      <c r="BI152" s="66">
        <f t="shared" si="116"/>
        <v>0</v>
      </c>
    </row>
    <row r="153" spans="1:63" s="58" customFormat="1" ht="15" customHeight="1" x14ac:dyDescent="0.2">
      <c r="A153" s="100"/>
      <c r="B153" s="67"/>
      <c r="C153" s="68"/>
      <c r="D153" s="69"/>
      <c r="E153" s="69"/>
      <c r="F153" s="67"/>
      <c r="G153" s="67"/>
      <c r="H153" s="67"/>
      <c r="I153" s="67"/>
      <c r="J153" s="63"/>
      <c r="K153" s="63"/>
      <c r="L153" s="63"/>
      <c r="M153" s="62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</row>
    <row r="154" spans="1:63" s="58" customFormat="1" ht="15" customHeight="1" x14ac:dyDescent="0.2">
      <c r="A154" s="59"/>
      <c r="B154" s="67" t="s">
        <v>312</v>
      </c>
      <c r="C154" s="60" t="s">
        <v>682</v>
      </c>
      <c r="D154" s="69" t="s">
        <v>71</v>
      </c>
      <c r="E154" s="69" t="s">
        <v>72</v>
      </c>
      <c r="F154" s="74" t="s">
        <v>122</v>
      </c>
      <c r="G154" s="161" t="s">
        <v>501</v>
      </c>
      <c r="H154" s="119" t="s">
        <v>347</v>
      </c>
      <c r="I154" s="160" t="s">
        <v>500</v>
      </c>
      <c r="J154" s="62">
        <v>18</v>
      </c>
      <c r="K154" s="62"/>
      <c r="L154" s="62">
        <v>1</v>
      </c>
      <c r="M154" s="62"/>
      <c r="N154" s="62">
        <v>18</v>
      </c>
      <c r="O154" s="63"/>
      <c r="P154" s="63">
        <v>1</v>
      </c>
      <c r="Q154" s="63"/>
      <c r="R154" s="63">
        <v>1</v>
      </c>
      <c r="S154" s="63"/>
      <c r="T154" s="63"/>
      <c r="U154" s="63"/>
      <c r="V154" s="63"/>
      <c r="W154" s="63"/>
      <c r="X154" s="63"/>
      <c r="Y154" s="63"/>
      <c r="Z154" s="62">
        <v>18</v>
      </c>
      <c r="AA154" s="63"/>
      <c r="AB154" s="62">
        <v>1</v>
      </c>
      <c r="AC154" s="62"/>
      <c r="AD154" s="62">
        <v>1</v>
      </c>
      <c r="AE154" s="62"/>
      <c r="AF154" s="62">
        <v>1</v>
      </c>
      <c r="AG154" s="62"/>
      <c r="AH154" s="62"/>
      <c r="AI154" s="62"/>
      <c r="AJ154" s="62"/>
      <c r="AK154" s="62"/>
      <c r="AL154" s="62"/>
      <c r="AM154" s="62"/>
      <c r="AN154" s="62">
        <v>18</v>
      </c>
      <c r="AO154" s="63"/>
      <c r="AP154" s="63">
        <v>1</v>
      </c>
      <c r="AQ154" s="63"/>
      <c r="AR154" s="63">
        <v>1</v>
      </c>
      <c r="AS154" s="63"/>
      <c r="AT154" s="63">
        <v>1</v>
      </c>
      <c r="AU154" s="63"/>
      <c r="AV154" s="62">
        <v>18</v>
      </c>
      <c r="AW154" s="63"/>
      <c r="AX154" s="63">
        <v>1</v>
      </c>
      <c r="AY154" s="63"/>
      <c r="AZ154" s="63">
        <v>1</v>
      </c>
      <c r="BA154" s="63"/>
      <c r="BB154" s="63"/>
      <c r="BC154" s="63"/>
      <c r="BD154" s="63"/>
      <c r="BE154" s="63"/>
      <c r="BF154" s="63"/>
      <c r="BG154" s="63"/>
      <c r="BH154" s="63"/>
      <c r="BI154" s="63"/>
    </row>
    <row r="155" spans="1:63" s="58" customFormat="1" ht="30" customHeight="1" x14ac:dyDescent="0.2">
      <c r="A155" s="59"/>
      <c r="B155" s="67" t="s">
        <v>312</v>
      </c>
      <c r="C155" s="60" t="s">
        <v>682</v>
      </c>
      <c r="D155" s="69" t="s">
        <v>69</v>
      </c>
      <c r="E155" s="69" t="s">
        <v>70</v>
      </c>
      <c r="F155" s="74" t="s">
        <v>122</v>
      </c>
      <c r="G155" s="67" t="s">
        <v>622</v>
      </c>
      <c r="H155" s="119" t="s">
        <v>347</v>
      </c>
      <c r="I155" s="160" t="s">
        <v>497</v>
      </c>
      <c r="J155" s="63">
        <v>0</v>
      </c>
      <c r="K155" s="63"/>
      <c r="L155" s="63">
        <v>0</v>
      </c>
      <c r="M155" s="62"/>
      <c r="N155" s="63">
        <v>0</v>
      </c>
      <c r="O155" s="63"/>
      <c r="P155" s="63">
        <v>0</v>
      </c>
      <c r="Q155" s="63"/>
      <c r="R155" s="63">
        <v>0</v>
      </c>
      <c r="S155" s="63"/>
      <c r="T155" s="63"/>
      <c r="U155" s="63"/>
      <c r="V155" s="63"/>
      <c r="W155" s="63"/>
      <c r="X155" s="63"/>
      <c r="Y155" s="63"/>
      <c r="Z155" s="63">
        <v>0</v>
      </c>
      <c r="AA155" s="63"/>
      <c r="AB155" s="62">
        <v>0</v>
      </c>
      <c r="AC155" s="62"/>
      <c r="AD155" s="62">
        <v>0</v>
      </c>
      <c r="AE155" s="62"/>
      <c r="AF155" s="62">
        <v>0</v>
      </c>
      <c r="AG155" s="62"/>
      <c r="AH155" s="62"/>
      <c r="AI155" s="62"/>
      <c r="AJ155" s="62"/>
      <c r="AK155" s="62"/>
      <c r="AL155" s="62"/>
      <c r="AM155" s="62"/>
      <c r="AN155" s="63">
        <v>0</v>
      </c>
      <c r="AO155" s="63"/>
      <c r="AP155" s="63">
        <v>0</v>
      </c>
      <c r="AQ155" s="63"/>
      <c r="AR155" s="63">
        <v>0</v>
      </c>
      <c r="AS155" s="63"/>
      <c r="AT155" s="63"/>
      <c r="AU155" s="63"/>
      <c r="AV155" s="63">
        <v>0</v>
      </c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</row>
    <row r="156" spans="1:63" s="58" customFormat="1" ht="15" customHeight="1" x14ac:dyDescent="0.2">
      <c r="A156" s="65"/>
      <c r="B156" s="65" t="s">
        <v>312</v>
      </c>
      <c r="C156" s="65"/>
      <c r="D156" s="65"/>
      <c r="E156" s="65" t="s">
        <v>339</v>
      </c>
      <c r="F156" s="65"/>
      <c r="G156" s="65"/>
      <c r="H156" s="65"/>
      <c r="I156" s="65"/>
      <c r="J156" s="66">
        <f t="shared" ref="J156:AU156" si="117">SUM(J154:J155)</f>
        <v>18</v>
      </c>
      <c r="K156" s="66">
        <f t="shared" si="117"/>
        <v>0</v>
      </c>
      <c r="L156" s="66">
        <f t="shared" si="117"/>
        <v>1</v>
      </c>
      <c r="M156" s="66">
        <f t="shared" si="117"/>
        <v>0</v>
      </c>
      <c r="N156" s="66">
        <f t="shared" si="117"/>
        <v>18</v>
      </c>
      <c r="O156" s="66">
        <f t="shared" si="117"/>
        <v>0</v>
      </c>
      <c r="P156" s="66">
        <f t="shared" si="117"/>
        <v>1</v>
      </c>
      <c r="Q156" s="66">
        <f t="shared" si="117"/>
        <v>0</v>
      </c>
      <c r="R156" s="66">
        <f t="shared" si="117"/>
        <v>1</v>
      </c>
      <c r="S156" s="66">
        <f t="shared" si="117"/>
        <v>0</v>
      </c>
      <c r="T156" s="66">
        <f t="shared" ref="T156:Y156" si="118">SUM(T154:T155)</f>
        <v>0</v>
      </c>
      <c r="U156" s="66">
        <f t="shared" si="118"/>
        <v>0</v>
      </c>
      <c r="V156" s="66">
        <f t="shared" si="118"/>
        <v>0</v>
      </c>
      <c r="W156" s="66">
        <f t="shared" si="118"/>
        <v>0</v>
      </c>
      <c r="X156" s="66">
        <f t="shared" si="118"/>
        <v>0</v>
      </c>
      <c r="Y156" s="66">
        <f t="shared" si="118"/>
        <v>0</v>
      </c>
      <c r="Z156" s="66">
        <f t="shared" si="117"/>
        <v>18</v>
      </c>
      <c r="AA156" s="66">
        <f t="shared" si="117"/>
        <v>0</v>
      </c>
      <c r="AB156" s="66">
        <f t="shared" si="117"/>
        <v>1</v>
      </c>
      <c r="AC156" s="66">
        <f t="shared" si="117"/>
        <v>0</v>
      </c>
      <c r="AD156" s="66">
        <f t="shared" si="117"/>
        <v>1</v>
      </c>
      <c r="AE156" s="66">
        <f t="shared" si="117"/>
        <v>0</v>
      </c>
      <c r="AF156" s="66">
        <f t="shared" si="117"/>
        <v>1</v>
      </c>
      <c r="AG156" s="66">
        <f t="shared" si="117"/>
        <v>0</v>
      </c>
      <c r="AH156" s="66">
        <f t="shared" si="117"/>
        <v>0</v>
      </c>
      <c r="AI156" s="66">
        <f t="shared" si="117"/>
        <v>0</v>
      </c>
      <c r="AJ156" s="66">
        <f t="shared" si="117"/>
        <v>0</v>
      </c>
      <c r="AK156" s="66">
        <f t="shared" si="117"/>
        <v>0</v>
      </c>
      <c r="AL156" s="66">
        <f t="shared" si="117"/>
        <v>0</v>
      </c>
      <c r="AM156" s="66">
        <f t="shared" si="117"/>
        <v>0</v>
      </c>
      <c r="AN156" s="66">
        <f t="shared" si="117"/>
        <v>18</v>
      </c>
      <c r="AO156" s="66">
        <f t="shared" si="117"/>
        <v>0</v>
      </c>
      <c r="AP156" s="66">
        <f t="shared" si="117"/>
        <v>1</v>
      </c>
      <c r="AQ156" s="66">
        <f t="shared" si="117"/>
        <v>0</v>
      </c>
      <c r="AR156" s="66">
        <f t="shared" si="117"/>
        <v>1</v>
      </c>
      <c r="AS156" s="66">
        <f t="shared" si="117"/>
        <v>0</v>
      </c>
      <c r="AT156" s="66">
        <f t="shared" si="117"/>
        <v>1</v>
      </c>
      <c r="AU156" s="66">
        <f t="shared" si="117"/>
        <v>0</v>
      </c>
      <c r="AV156" s="66">
        <f t="shared" ref="AV156:BA156" si="119">SUM(AV154:AV155)</f>
        <v>18</v>
      </c>
      <c r="AW156" s="66">
        <f t="shared" si="119"/>
        <v>0</v>
      </c>
      <c r="AX156" s="66">
        <f t="shared" si="119"/>
        <v>1</v>
      </c>
      <c r="AY156" s="66">
        <f t="shared" si="119"/>
        <v>0</v>
      </c>
      <c r="AZ156" s="66">
        <f t="shared" si="119"/>
        <v>1</v>
      </c>
      <c r="BA156" s="66">
        <f t="shared" si="119"/>
        <v>0</v>
      </c>
      <c r="BB156" s="66">
        <f t="shared" ref="BB156:BI156" si="120">SUM(BB154:BB155)</f>
        <v>0</v>
      </c>
      <c r="BC156" s="66">
        <f t="shared" si="120"/>
        <v>0</v>
      </c>
      <c r="BD156" s="66">
        <f>SUM(BD154:BD155)</f>
        <v>0</v>
      </c>
      <c r="BE156" s="66">
        <f>SUM(BE154:BE155)</f>
        <v>0</v>
      </c>
      <c r="BF156" s="66">
        <f t="shared" si="120"/>
        <v>0</v>
      </c>
      <c r="BG156" s="66">
        <f t="shared" si="120"/>
        <v>0</v>
      </c>
      <c r="BH156" s="66">
        <f t="shared" si="120"/>
        <v>0</v>
      </c>
      <c r="BI156" s="66">
        <f t="shared" si="120"/>
        <v>0</v>
      </c>
    </row>
    <row r="157" spans="1:63" s="58" customFormat="1" ht="15" customHeight="1" x14ac:dyDescent="0.2">
      <c r="A157" s="59"/>
      <c r="B157" s="67"/>
      <c r="C157" s="68"/>
      <c r="D157" s="69"/>
      <c r="E157" s="69"/>
      <c r="F157" s="74"/>
      <c r="G157" s="67"/>
      <c r="H157" s="67"/>
      <c r="I157" s="67"/>
      <c r="J157" s="63"/>
      <c r="K157" s="63"/>
      <c r="L157" s="63"/>
      <c r="M157" s="62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</row>
    <row r="158" spans="1:63" s="58" customFormat="1" ht="15" customHeight="1" x14ac:dyDescent="0.2">
      <c r="A158" s="59"/>
      <c r="B158" s="60" t="s">
        <v>325</v>
      </c>
      <c r="C158" s="60" t="s">
        <v>682</v>
      </c>
      <c r="D158" s="69" t="s">
        <v>387</v>
      </c>
      <c r="E158" s="69" t="s">
        <v>388</v>
      </c>
      <c r="F158" s="119" t="s">
        <v>341</v>
      </c>
      <c r="G158" s="161" t="s">
        <v>501</v>
      </c>
      <c r="H158" s="119" t="s">
        <v>341</v>
      </c>
      <c r="I158" s="160" t="s">
        <v>500</v>
      </c>
      <c r="J158" s="63">
        <v>14</v>
      </c>
      <c r="K158" s="63"/>
      <c r="L158" s="63">
        <v>1</v>
      </c>
      <c r="M158" s="62"/>
      <c r="N158" s="63">
        <v>14</v>
      </c>
      <c r="O158" s="63"/>
      <c r="P158" s="63">
        <v>1</v>
      </c>
      <c r="Q158" s="63"/>
      <c r="R158" s="63">
        <v>1</v>
      </c>
      <c r="S158" s="63"/>
      <c r="T158" s="63"/>
      <c r="U158" s="63"/>
      <c r="V158" s="63"/>
      <c r="W158" s="63"/>
      <c r="X158" s="63"/>
      <c r="Y158" s="63"/>
      <c r="Z158" s="63">
        <v>14</v>
      </c>
      <c r="AA158" s="63"/>
      <c r="AB158" s="62">
        <v>1</v>
      </c>
      <c r="AC158" s="62"/>
      <c r="AD158" s="62">
        <v>1</v>
      </c>
      <c r="AE158" s="62"/>
      <c r="AF158" s="62">
        <v>1</v>
      </c>
      <c r="AG158" s="62"/>
      <c r="AH158" s="62"/>
      <c r="AI158" s="62"/>
      <c r="AJ158" s="62"/>
      <c r="AK158" s="62"/>
      <c r="AL158" s="62"/>
      <c r="AM158" s="62"/>
      <c r="AN158" s="63">
        <v>14</v>
      </c>
      <c r="AO158" s="63"/>
      <c r="AP158" s="63">
        <v>1</v>
      </c>
      <c r="AQ158" s="63"/>
      <c r="AR158" s="63">
        <v>1</v>
      </c>
      <c r="AS158" s="63"/>
      <c r="AT158" s="63">
        <v>1</v>
      </c>
      <c r="AU158" s="63"/>
      <c r="AV158" s="63">
        <v>0</v>
      </c>
      <c r="AW158" s="63"/>
      <c r="AX158" s="63">
        <v>0</v>
      </c>
      <c r="AY158" s="63"/>
      <c r="AZ158" s="63">
        <v>0</v>
      </c>
      <c r="BA158" s="63"/>
      <c r="BB158" s="63">
        <v>14</v>
      </c>
      <c r="BC158" s="63"/>
      <c r="BD158" s="63">
        <v>14</v>
      </c>
      <c r="BE158" s="63"/>
      <c r="BF158" s="63"/>
      <c r="BG158" s="63"/>
      <c r="BH158" s="63">
        <v>14</v>
      </c>
      <c r="BI158" s="63"/>
    </row>
    <row r="159" spans="1:63" s="58" customFormat="1" ht="15" customHeight="1" x14ac:dyDescent="0.2">
      <c r="A159" s="59"/>
      <c r="B159" s="60" t="s">
        <v>325</v>
      </c>
      <c r="C159" s="60" t="s">
        <v>682</v>
      </c>
      <c r="D159" s="69" t="s">
        <v>391</v>
      </c>
      <c r="E159" s="69" t="s">
        <v>390</v>
      </c>
      <c r="F159" s="67" t="s">
        <v>345</v>
      </c>
      <c r="G159" s="161" t="s">
        <v>501</v>
      </c>
      <c r="H159" s="67" t="s">
        <v>345</v>
      </c>
      <c r="I159" s="160" t="s">
        <v>500</v>
      </c>
      <c r="J159" s="63">
        <v>12</v>
      </c>
      <c r="K159" s="63"/>
      <c r="L159" s="63">
        <v>1</v>
      </c>
      <c r="M159" s="62"/>
      <c r="N159" s="63">
        <v>12</v>
      </c>
      <c r="O159" s="63"/>
      <c r="P159" s="63">
        <v>1</v>
      </c>
      <c r="Q159" s="63"/>
      <c r="R159" s="63">
        <v>1</v>
      </c>
      <c r="S159" s="63"/>
      <c r="T159" s="63"/>
      <c r="U159" s="63"/>
      <c r="V159" s="63"/>
      <c r="W159" s="63"/>
      <c r="X159" s="63"/>
      <c r="Y159" s="63"/>
      <c r="Z159" s="63">
        <v>12</v>
      </c>
      <c r="AA159" s="63"/>
      <c r="AB159" s="62">
        <v>1</v>
      </c>
      <c r="AC159" s="62"/>
      <c r="AD159" s="62">
        <v>1</v>
      </c>
      <c r="AE159" s="62"/>
      <c r="AF159" s="62">
        <v>1</v>
      </c>
      <c r="AG159" s="62"/>
      <c r="AH159" s="62"/>
      <c r="AI159" s="62"/>
      <c r="AJ159" s="62"/>
      <c r="AK159" s="62"/>
      <c r="AL159" s="62"/>
      <c r="AM159" s="62"/>
      <c r="AN159" s="63">
        <v>12</v>
      </c>
      <c r="AO159" s="63"/>
      <c r="AP159" s="63">
        <v>1</v>
      </c>
      <c r="AQ159" s="63"/>
      <c r="AR159" s="63">
        <v>1</v>
      </c>
      <c r="AS159" s="63"/>
      <c r="AT159" s="63">
        <v>1</v>
      </c>
      <c r="AU159" s="63"/>
      <c r="AV159" s="63">
        <v>12</v>
      </c>
      <c r="AW159" s="63"/>
      <c r="AX159" s="63">
        <v>1</v>
      </c>
      <c r="AY159" s="63"/>
      <c r="AZ159" s="63">
        <v>1</v>
      </c>
      <c r="BA159" s="63"/>
      <c r="BB159" s="63">
        <v>12</v>
      </c>
      <c r="BC159" s="63"/>
      <c r="BD159" s="63">
        <v>12</v>
      </c>
      <c r="BE159" s="63"/>
      <c r="BF159" s="63"/>
      <c r="BG159" s="63"/>
      <c r="BH159" s="63">
        <v>12</v>
      </c>
      <c r="BI159" s="63"/>
    </row>
    <row r="160" spans="1:63" s="58" customFormat="1" ht="15" customHeight="1" x14ac:dyDescent="0.2">
      <c r="A160" s="98"/>
      <c r="B160" s="60" t="s">
        <v>325</v>
      </c>
      <c r="C160" s="60" t="s">
        <v>682</v>
      </c>
      <c r="D160" s="69" t="s">
        <v>194</v>
      </c>
      <c r="E160" s="69" t="s">
        <v>199</v>
      </c>
      <c r="F160" s="60" t="s">
        <v>119</v>
      </c>
      <c r="G160" s="67" t="s">
        <v>144</v>
      </c>
      <c r="H160" s="119" t="s">
        <v>347</v>
      </c>
      <c r="I160" s="160" t="s">
        <v>497</v>
      </c>
      <c r="J160" s="63">
        <v>0</v>
      </c>
      <c r="K160" s="63"/>
      <c r="L160" s="63">
        <v>0</v>
      </c>
      <c r="M160" s="62"/>
      <c r="N160" s="63">
        <v>0</v>
      </c>
      <c r="O160" s="63"/>
      <c r="P160" s="63">
        <v>0</v>
      </c>
      <c r="Q160" s="63"/>
      <c r="R160" s="63">
        <v>0</v>
      </c>
      <c r="S160" s="63"/>
      <c r="T160" s="63">
        <v>18</v>
      </c>
      <c r="U160" s="63"/>
      <c r="V160" s="63">
        <v>1</v>
      </c>
      <c r="W160" s="63"/>
      <c r="X160" s="63">
        <v>1</v>
      </c>
      <c r="Y160" s="63"/>
      <c r="Z160" s="63">
        <v>0</v>
      </c>
      <c r="AA160" s="63"/>
      <c r="AB160" s="62">
        <v>0</v>
      </c>
      <c r="AC160" s="62"/>
      <c r="AD160" s="62">
        <v>0</v>
      </c>
      <c r="AE160" s="62"/>
      <c r="AF160" s="62">
        <v>0</v>
      </c>
      <c r="AG160" s="62"/>
      <c r="AH160" s="62">
        <v>18</v>
      </c>
      <c r="AI160" s="62"/>
      <c r="AJ160" s="62">
        <v>1</v>
      </c>
      <c r="AK160" s="62"/>
      <c r="AL160" s="62">
        <v>1</v>
      </c>
      <c r="AM160" s="62"/>
      <c r="AN160" s="63">
        <v>0</v>
      </c>
      <c r="AO160" s="63"/>
      <c r="AP160" s="63">
        <v>0</v>
      </c>
      <c r="AQ160" s="63"/>
      <c r="AR160" s="63">
        <v>0</v>
      </c>
      <c r="AS160" s="63"/>
      <c r="AT160" s="63"/>
      <c r="AU160" s="63"/>
      <c r="AV160" s="63">
        <v>0</v>
      </c>
      <c r="AW160" s="63"/>
      <c r="AX160" s="63"/>
      <c r="AY160" s="63"/>
      <c r="AZ160" s="63"/>
      <c r="BA160" s="63"/>
      <c r="BB160" s="63"/>
      <c r="BC160" s="63"/>
      <c r="BD160" s="63"/>
      <c r="BE160" s="79"/>
      <c r="BF160" s="79"/>
      <c r="BG160" s="79"/>
      <c r="BH160" s="79"/>
      <c r="BI160" s="79"/>
    </row>
    <row r="161" spans="1:62" s="58" customFormat="1" ht="15" customHeight="1" x14ac:dyDescent="0.2">
      <c r="A161" s="97"/>
      <c r="B161" s="67" t="s">
        <v>325</v>
      </c>
      <c r="C161" s="60" t="s">
        <v>682</v>
      </c>
      <c r="D161" s="69" t="s">
        <v>187</v>
      </c>
      <c r="E161" s="69" t="s">
        <v>189</v>
      </c>
      <c r="F161" s="67" t="s">
        <v>121</v>
      </c>
      <c r="G161" s="161" t="s">
        <v>486</v>
      </c>
      <c r="H161" s="119" t="s">
        <v>347</v>
      </c>
      <c r="I161" s="160" t="s">
        <v>496</v>
      </c>
      <c r="J161" s="63">
        <v>18</v>
      </c>
      <c r="K161" s="63"/>
      <c r="L161" s="63">
        <v>1</v>
      </c>
      <c r="M161" s="62"/>
      <c r="N161" s="63">
        <v>18</v>
      </c>
      <c r="O161" s="63"/>
      <c r="P161" s="63">
        <v>1</v>
      </c>
      <c r="Q161" s="63"/>
      <c r="R161" s="63">
        <v>1</v>
      </c>
      <c r="S161" s="63"/>
      <c r="T161" s="63"/>
      <c r="U161" s="63"/>
      <c r="V161" s="63"/>
      <c r="W161" s="63"/>
      <c r="X161" s="63"/>
      <c r="Y161" s="63"/>
      <c r="Z161" s="63">
        <v>18</v>
      </c>
      <c r="AA161" s="63"/>
      <c r="AB161" s="62">
        <v>1</v>
      </c>
      <c r="AC161" s="62"/>
      <c r="AD161" s="62">
        <v>1</v>
      </c>
      <c r="AE161" s="62"/>
      <c r="AF161" s="62">
        <v>1</v>
      </c>
      <c r="AG161" s="62"/>
      <c r="AH161" s="62"/>
      <c r="AI161" s="62"/>
      <c r="AJ161" s="62"/>
      <c r="AK161" s="62"/>
      <c r="AL161" s="62"/>
      <c r="AM161" s="62"/>
      <c r="AN161" s="63">
        <v>18</v>
      </c>
      <c r="AO161" s="63"/>
      <c r="AP161" s="63">
        <v>1</v>
      </c>
      <c r="AQ161" s="63"/>
      <c r="AR161" s="63">
        <v>1</v>
      </c>
      <c r="AS161" s="63"/>
      <c r="AT161" s="63">
        <v>1</v>
      </c>
      <c r="AU161" s="63"/>
      <c r="AV161" s="63">
        <v>18</v>
      </c>
      <c r="AW161" s="63"/>
      <c r="AX161" s="63">
        <v>1</v>
      </c>
      <c r="AY161" s="63"/>
      <c r="AZ161" s="63">
        <v>1</v>
      </c>
      <c r="BA161" s="63"/>
      <c r="BB161" s="63"/>
      <c r="BC161" s="63"/>
      <c r="BD161" s="63"/>
      <c r="BE161" s="63"/>
      <c r="BF161" s="63"/>
      <c r="BG161" s="63"/>
      <c r="BH161" s="63"/>
      <c r="BI161" s="63"/>
    </row>
    <row r="162" spans="1:62" s="79" customFormat="1" ht="15" customHeight="1" x14ac:dyDescent="0.2">
      <c r="A162" s="97"/>
      <c r="B162" s="67" t="s">
        <v>325</v>
      </c>
      <c r="C162" s="60" t="s">
        <v>682</v>
      </c>
      <c r="D162" s="69" t="s">
        <v>186</v>
      </c>
      <c r="E162" s="69" t="s">
        <v>188</v>
      </c>
      <c r="F162" s="67" t="s">
        <v>120</v>
      </c>
      <c r="G162" s="67" t="s">
        <v>230</v>
      </c>
      <c r="H162" s="119" t="s">
        <v>347</v>
      </c>
      <c r="I162" s="160" t="s">
        <v>499</v>
      </c>
      <c r="J162" s="63">
        <v>24</v>
      </c>
      <c r="K162" s="63"/>
      <c r="L162" s="63">
        <v>1</v>
      </c>
      <c r="M162" s="62"/>
      <c r="N162" s="63">
        <v>24</v>
      </c>
      <c r="O162" s="63"/>
      <c r="P162" s="63">
        <v>1</v>
      </c>
      <c r="Q162" s="63"/>
      <c r="R162" s="63">
        <v>1</v>
      </c>
      <c r="S162" s="63"/>
      <c r="T162" s="63"/>
      <c r="U162" s="63"/>
      <c r="V162" s="63"/>
      <c r="W162" s="63"/>
      <c r="X162" s="63"/>
      <c r="Y162" s="63"/>
      <c r="Z162" s="63">
        <v>24</v>
      </c>
      <c r="AA162" s="63"/>
      <c r="AB162" s="62">
        <v>2</v>
      </c>
      <c r="AC162" s="62"/>
      <c r="AD162" s="62">
        <v>2</v>
      </c>
      <c r="AE162" s="62"/>
      <c r="AF162" s="62">
        <v>2</v>
      </c>
      <c r="AG162" s="62"/>
      <c r="AH162" s="62"/>
      <c r="AI162" s="62"/>
      <c r="AJ162" s="62"/>
      <c r="AK162" s="62"/>
      <c r="AL162" s="62"/>
      <c r="AM162" s="62"/>
      <c r="AN162" s="63">
        <v>24</v>
      </c>
      <c r="AO162" s="63"/>
      <c r="AP162" s="63">
        <v>1</v>
      </c>
      <c r="AQ162" s="63"/>
      <c r="AR162" s="63">
        <v>1</v>
      </c>
      <c r="AS162" s="63"/>
      <c r="AT162" s="63">
        <v>1</v>
      </c>
      <c r="AU162" s="63"/>
      <c r="AV162" s="63">
        <v>24</v>
      </c>
      <c r="AW162" s="63"/>
      <c r="AX162" s="63">
        <v>1</v>
      </c>
      <c r="AY162" s="63"/>
      <c r="AZ162" s="63">
        <v>1</v>
      </c>
      <c r="BA162" s="63"/>
      <c r="BB162" s="63"/>
      <c r="BC162" s="63"/>
      <c r="BD162" s="63"/>
      <c r="BE162" s="63"/>
      <c r="BF162" s="63"/>
      <c r="BG162" s="63"/>
      <c r="BH162" s="63"/>
      <c r="BI162" s="63"/>
    </row>
    <row r="163" spans="1:62" s="58" customFormat="1" ht="15" customHeight="1" x14ac:dyDescent="0.2">
      <c r="A163" s="65"/>
      <c r="B163" s="65" t="s">
        <v>325</v>
      </c>
      <c r="C163" s="65"/>
      <c r="D163" s="65"/>
      <c r="E163" s="65" t="s">
        <v>339</v>
      </c>
      <c r="F163" s="65"/>
      <c r="G163" s="65"/>
      <c r="H163" s="65"/>
      <c r="I163" s="65"/>
      <c r="J163" s="66">
        <f>SUM(J158:J162)</f>
        <v>68</v>
      </c>
      <c r="K163" s="66">
        <f t="shared" ref="K163:AU163" si="121">SUM(K158:K162)</f>
        <v>0</v>
      </c>
      <c r="L163" s="66">
        <f t="shared" si="121"/>
        <v>4</v>
      </c>
      <c r="M163" s="66">
        <f t="shared" si="121"/>
        <v>0</v>
      </c>
      <c r="N163" s="66">
        <f t="shared" si="121"/>
        <v>68</v>
      </c>
      <c r="O163" s="66">
        <f t="shared" si="121"/>
        <v>0</v>
      </c>
      <c r="P163" s="66">
        <f t="shared" si="121"/>
        <v>4</v>
      </c>
      <c r="Q163" s="66">
        <f t="shared" si="121"/>
        <v>0</v>
      </c>
      <c r="R163" s="66">
        <f t="shared" si="121"/>
        <v>4</v>
      </c>
      <c r="S163" s="66">
        <f t="shared" si="121"/>
        <v>0</v>
      </c>
      <c r="T163" s="66">
        <f t="shared" si="121"/>
        <v>18</v>
      </c>
      <c r="U163" s="66">
        <f t="shared" si="121"/>
        <v>0</v>
      </c>
      <c r="V163" s="66">
        <f t="shared" si="121"/>
        <v>1</v>
      </c>
      <c r="W163" s="66">
        <f t="shared" si="121"/>
        <v>0</v>
      </c>
      <c r="X163" s="66">
        <f t="shared" si="121"/>
        <v>1</v>
      </c>
      <c r="Y163" s="66">
        <f t="shared" si="121"/>
        <v>0</v>
      </c>
      <c r="Z163" s="66">
        <f t="shared" si="121"/>
        <v>68</v>
      </c>
      <c r="AA163" s="66">
        <f t="shared" si="121"/>
        <v>0</v>
      </c>
      <c r="AB163" s="66">
        <f t="shared" si="121"/>
        <v>5</v>
      </c>
      <c r="AC163" s="66">
        <f t="shared" si="121"/>
        <v>0</v>
      </c>
      <c r="AD163" s="66">
        <f t="shared" si="121"/>
        <v>5</v>
      </c>
      <c r="AE163" s="66">
        <f t="shared" si="121"/>
        <v>0</v>
      </c>
      <c r="AF163" s="66">
        <f t="shared" si="121"/>
        <v>5</v>
      </c>
      <c r="AG163" s="66">
        <f t="shared" si="121"/>
        <v>0</v>
      </c>
      <c r="AH163" s="66">
        <f t="shared" si="121"/>
        <v>18</v>
      </c>
      <c r="AI163" s="66">
        <f t="shared" si="121"/>
        <v>0</v>
      </c>
      <c r="AJ163" s="66">
        <f t="shared" si="121"/>
        <v>1</v>
      </c>
      <c r="AK163" s="66">
        <f t="shared" si="121"/>
        <v>0</v>
      </c>
      <c r="AL163" s="66">
        <f t="shared" si="121"/>
        <v>1</v>
      </c>
      <c r="AM163" s="66">
        <f t="shared" si="121"/>
        <v>0</v>
      </c>
      <c r="AN163" s="66">
        <f t="shared" si="121"/>
        <v>68</v>
      </c>
      <c r="AO163" s="66">
        <f t="shared" si="121"/>
        <v>0</v>
      </c>
      <c r="AP163" s="66">
        <f t="shared" si="121"/>
        <v>4</v>
      </c>
      <c r="AQ163" s="66">
        <f t="shared" si="121"/>
        <v>0</v>
      </c>
      <c r="AR163" s="66">
        <f t="shared" si="121"/>
        <v>4</v>
      </c>
      <c r="AS163" s="66">
        <f t="shared" si="121"/>
        <v>0</v>
      </c>
      <c r="AT163" s="66">
        <f t="shared" si="121"/>
        <v>4</v>
      </c>
      <c r="AU163" s="66">
        <f t="shared" si="121"/>
        <v>0</v>
      </c>
      <c r="AV163" s="66">
        <f t="shared" ref="AV163:BA163" si="122">SUM(AV158:AV162)</f>
        <v>54</v>
      </c>
      <c r="AW163" s="66">
        <f t="shared" si="122"/>
        <v>0</v>
      </c>
      <c r="AX163" s="66">
        <f t="shared" si="122"/>
        <v>3</v>
      </c>
      <c r="AY163" s="66">
        <f t="shared" si="122"/>
        <v>0</v>
      </c>
      <c r="AZ163" s="66">
        <f t="shared" si="122"/>
        <v>3</v>
      </c>
      <c r="BA163" s="66">
        <f t="shared" si="122"/>
        <v>0</v>
      </c>
      <c r="BB163" s="66">
        <f t="shared" ref="BB163:BI163" si="123">SUM(BB158:BB162)</f>
        <v>26</v>
      </c>
      <c r="BC163" s="66">
        <f t="shared" si="123"/>
        <v>0</v>
      </c>
      <c r="BD163" s="66">
        <f>SUM(BD158:BD162)</f>
        <v>26</v>
      </c>
      <c r="BE163" s="66">
        <f>SUM(BE158:BE162)</f>
        <v>0</v>
      </c>
      <c r="BF163" s="66">
        <f t="shared" si="123"/>
        <v>0</v>
      </c>
      <c r="BG163" s="66">
        <f t="shared" si="123"/>
        <v>0</v>
      </c>
      <c r="BH163" s="66">
        <f t="shared" si="123"/>
        <v>26</v>
      </c>
      <c r="BI163" s="66">
        <f t="shared" si="123"/>
        <v>0</v>
      </c>
    </row>
    <row r="164" spans="1:62" s="79" customFormat="1" ht="15" customHeight="1" x14ac:dyDescent="0.2">
      <c r="A164" s="97"/>
      <c r="B164" s="67"/>
      <c r="C164" s="68"/>
      <c r="D164" s="69"/>
      <c r="E164" s="69"/>
      <c r="F164" s="67"/>
      <c r="G164" s="67"/>
      <c r="H164" s="67"/>
      <c r="I164" s="67"/>
      <c r="J164" s="63"/>
      <c r="K164" s="63"/>
      <c r="L164" s="63"/>
      <c r="M164" s="62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</row>
    <row r="165" spans="1:62" s="58" customFormat="1" ht="15" customHeight="1" x14ac:dyDescent="0.2">
      <c r="A165" s="97"/>
      <c r="B165" s="67" t="s">
        <v>327</v>
      </c>
      <c r="C165" s="60" t="s">
        <v>682</v>
      </c>
      <c r="D165" s="69" t="s">
        <v>205</v>
      </c>
      <c r="E165" s="69" t="s">
        <v>206</v>
      </c>
      <c r="F165" s="67" t="s">
        <v>122</v>
      </c>
      <c r="G165" s="161" t="s">
        <v>486</v>
      </c>
      <c r="H165" s="119" t="s">
        <v>347</v>
      </c>
      <c r="I165" s="160" t="s">
        <v>496</v>
      </c>
      <c r="J165" s="62">
        <v>18</v>
      </c>
      <c r="K165" s="62"/>
      <c r="L165" s="62">
        <v>1</v>
      </c>
      <c r="M165" s="62"/>
      <c r="N165" s="62">
        <v>18</v>
      </c>
      <c r="O165" s="63"/>
      <c r="P165" s="63">
        <v>1</v>
      </c>
      <c r="Q165" s="63"/>
      <c r="R165" s="63">
        <v>1</v>
      </c>
      <c r="S165" s="63"/>
      <c r="T165" s="63"/>
      <c r="U165" s="63"/>
      <c r="V165" s="63"/>
      <c r="W165" s="63"/>
      <c r="X165" s="63"/>
      <c r="Y165" s="63"/>
      <c r="Z165" s="62">
        <v>18</v>
      </c>
      <c r="AA165" s="63"/>
      <c r="AB165" s="62">
        <v>1</v>
      </c>
      <c r="AC165" s="62"/>
      <c r="AD165" s="62">
        <v>1</v>
      </c>
      <c r="AE165" s="62"/>
      <c r="AF165" s="62">
        <v>1</v>
      </c>
      <c r="AG165" s="62"/>
      <c r="AH165" s="62"/>
      <c r="AI165" s="62"/>
      <c r="AJ165" s="62"/>
      <c r="AK165" s="62"/>
      <c r="AL165" s="62"/>
      <c r="AM165" s="62"/>
      <c r="AN165" s="62">
        <v>18</v>
      </c>
      <c r="AP165" s="63">
        <v>1</v>
      </c>
      <c r="AQ165" s="63"/>
      <c r="AR165" s="63">
        <v>1</v>
      </c>
      <c r="AT165" s="63">
        <v>1</v>
      </c>
      <c r="AV165" s="62">
        <v>18</v>
      </c>
      <c r="AX165" s="63">
        <v>1</v>
      </c>
      <c r="AY165" s="63"/>
      <c r="AZ165" s="63">
        <v>1</v>
      </c>
    </row>
    <row r="166" spans="1:62" s="58" customFormat="1" ht="15" customHeight="1" x14ac:dyDescent="0.2">
      <c r="A166" s="97"/>
      <c r="B166" s="67" t="s">
        <v>327</v>
      </c>
      <c r="C166" s="60" t="s">
        <v>682</v>
      </c>
      <c r="D166" s="69" t="s">
        <v>203</v>
      </c>
      <c r="E166" s="69" t="s">
        <v>204</v>
      </c>
      <c r="F166" s="67" t="s">
        <v>120</v>
      </c>
      <c r="G166" s="67" t="s">
        <v>230</v>
      </c>
      <c r="H166" s="119" t="s">
        <v>347</v>
      </c>
      <c r="I166" s="160" t="s">
        <v>499</v>
      </c>
      <c r="J166" s="62">
        <v>24</v>
      </c>
      <c r="K166" s="62"/>
      <c r="L166" s="62">
        <v>1</v>
      </c>
      <c r="M166" s="62"/>
      <c r="N166" s="62">
        <v>24</v>
      </c>
      <c r="O166" s="63"/>
      <c r="P166" s="63">
        <v>1</v>
      </c>
      <c r="Q166" s="63"/>
      <c r="R166" s="63">
        <v>1</v>
      </c>
      <c r="S166" s="63"/>
      <c r="T166" s="63"/>
      <c r="U166" s="63"/>
      <c r="V166" s="63"/>
      <c r="W166" s="63"/>
      <c r="X166" s="63"/>
      <c r="Y166" s="63"/>
      <c r="Z166" s="62">
        <v>24</v>
      </c>
      <c r="AA166" s="63"/>
      <c r="AB166" s="62">
        <v>2</v>
      </c>
      <c r="AC166" s="62"/>
      <c r="AD166" s="62">
        <v>2</v>
      </c>
      <c r="AE166" s="62"/>
      <c r="AF166" s="62">
        <v>2</v>
      </c>
      <c r="AG166" s="62"/>
      <c r="AH166" s="62"/>
      <c r="AI166" s="62"/>
      <c r="AJ166" s="62"/>
      <c r="AK166" s="62"/>
      <c r="AL166" s="62"/>
      <c r="AM166" s="62"/>
      <c r="AN166" s="62">
        <v>24</v>
      </c>
      <c r="AP166" s="63">
        <v>1</v>
      </c>
      <c r="AQ166" s="63"/>
      <c r="AR166" s="63">
        <v>1</v>
      </c>
      <c r="AT166" s="63">
        <v>1</v>
      </c>
      <c r="AV166" s="62">
        <v>24</v>
      </c>
      <c r="AX166" s="63">
        <v>1</v>
      </c>
      <c r="AY166" s="63"/>
      <c r="AZ166" s="63">
        <v>1</v>
      </c>
    </row>
    <row r="167" spans="1:62" s="58" customFormat="1" ht="15" customHeight="1" x14ac:dyDescent="0.2">
      <c r="A167" s="97"/>
      <c r="B167" s="67" t="s">
        <v>327</v>
      </c>
      <c r="C167" s="60" t="s">
        <v>682</v>
      </c>
      <c r="D167" s="69" t="s">
        <v>207</v>
      </c>
      <c r="E167" s="69" t="s">
        <v>208</v>
      </c>
      <c r="F167" s="67" t="s">
        <v>122</v>
      </c>
      <c r="G167" s="67" t="s">
        <v>144</v>
      </c>
      <c r="H167" s="119" t="s">
        <v>347</v>
      </c>
      <c r="I167" s="160" t="s">
        <v>497</v>
      </c>
      <c r="J167" s="63">
        <v>0</v>
      </c>
      <c r="K167" s="63"/>
      <c r="L167" s="63">
        <v>0</v>
      </c>
      <c r="M167" s="62"/>
      <c r="N167" s="63">
        <v>0</v>
      </c>
      <c r="O167" s="63"/>
      <c r="P167" s="63">
        <v>0</v>
      </c>
      <c r="Q167" s="63"/>
      <c r="R167" s="63">
        <v>0</v>
      </c>
      <c r="S167" s="63"/>
      <c r="T167" s="63">
        <v>16</v>
      </c>
      <c r="U167" s="63"/>
      <c r="V167" s="63">
        <v>1</v>
      </c>
      <c r="W167" s="63"/>
      <c r="X167" s="63">
        <v>1</v>
      </c>
      <c r="Y167" s="63"/>
      <c r="Z167" s="63">
        <v>0</v>
      </c>
      <c r="AA167" s="63"/>
      <c r="AB167" s="62">
        <v>0</v>
      </c>
      <c r="AC167" s="62"/>
      <c r="AD167" s="62">
        <v>0</v>
      </c>
      <c r="AE167" s="62"/>
      <c r="AF167" s="62">
        <v>0</v>
      </c>
      <c r="AG167" s="62"/>
      <c r="AH167" s="62">
        <v>16</v>
      </c>
      <c r="AI167" s="62"/>
      <c r="AJ167" s="62">
        <v>1</v>
      </c>
      <c r="AK167" s="62"/>
      <c r="AL167" s="62">
        <v>1</v>
      </c>
      <c r="AM167" s="62"/>
      <c r="AN167" s="63">
        <v>0</v>
      </c>
      <c r="AO167" s="63"/>
      <c r="AP167" s="63">
        <v>0</v>
      </c>
      <c r="AQ167" s="63"/>
      <c r="AR167" s="63">
        <v>0</v>
      </c>
      <c r="AS167" s="63"/>
      <c r="AT167" s="63"/>
      <c r="AU167" s="63"/>
      <c r="AV167" s="63">
        <v>0</v>
      </c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</row>
    <row r="168" spans="1:62" s="58" customFormat="1" ht="15" customHeight="1" x14ac:dyDescent="0.2">
      <c r="A168" s="65"/>
      <c r="B168" s="65" t="s">
        <v>327</v>
      </c>
      <c r="C168" s="65"/>
      <c r="D168" s="65"/>
      <c r="E168" s="65" t="s">
        <v>339</v>
      </c>
      <c r="F168" s="65"/>
      <c r="G168" s="65"/>
      <c r="H168" s="65"/>
      <c r="I168" s="65"/>
      <c r="J168" s="66">
        <f t="shared" ref="J168:AU168" si="124">SUM(J165:J167)</f>
        <v>42</v>
      </c>
      <c r="K168" s="66">
        <f t="shared" si="124"/>
        <v>0</v>
      </c>
      <c r="L168" s="66">
        <f t="shared" si="124"/>
        <v>2</v>
      </c>
      <c r="M168" s="66">
        <f t="shared" si="124"/>
        <v>0</v>
      </c>
      <c r="N168" s="66">
        <f t="shared" si="124"/>
        <v>42</v>
      </c>
      <c r="O168" s="66">
        <f t="shared" si="124"/>
        <v>0</v>
      </c>
      <c r="P168" s="66">
        <f t="shared" si="124"/>
        <v>2</v>
      </c>
      <c r="Q168" s="66">
        <f t="shared" si="124"/>
        <v>0</v>
      </c>
      <c r="R168" s="66">
        <f t="shared" si="124"/>
        <v>2</v>
      </c>
      <c r="S168" s="66">
        <f t="shared" si="124"/>
        <v>0</v>
      </c>
      <c r="T168" s="66">
        <f t="shared" si="124"/>
        <v>16</v>
      </c>
      <c r="U168" s="66">
        <f t="shared" si="124"/>
        <v>0</v>
      </c>
      <c r="V168" s="66">
        <f t="shared" si="124"/>
        <v>1</v>
      </c>
      <c r="W168" s="66">
        <f t="shared" si="124"/>
        <v>0</v>
      </c>
      <c r="X168" s="66">
        <f t="shared" si="124"/>
        <v>1</v>
      </c>
      <c r="Y168" s="66">
        <f t="shared" si="124"/>
        <v>0</v>
      </c>
      <c r="Z168" s="66">
        <f t="shared" si="124"/>
        <v>42</v>
      </c>
      <c r="AA168" s="66">
        <f t="shared" si="124"/>
        <v>0</v>
      </c>
      <c r="AB168" s="66">
        <f t="shared" si="124"/>
        <v>3</v>
      </c>
      <c r="AC168" s="66">
        <f t="shared" si="124"/>
        <v>0</v>
      </c>
      <c r="AD168" s="66">
        <f t="shared" si="124"/>
        <v>3</v>
      </c>
      <c r="AE168" s="66">
        <f t="shared" si="124"/>
        <v>0</v>
      </c>
      <c r="AF168" s="66">
        <f t="shared" si="124"/>
        <v>3</v>
      </c>
      <c r="AG168" s="66">
        <f t="shared" si="124"/>
        <v>0</v>
      </c>
      <c r="AH168" s="66">
        <f t="shared" si="124"/>
        <v>16</v>
      </c>
      <c r="AI168" s="66">
        <f t="shared" si="124"/>
        <v>0</v>
      </c>
      <c r="AJ168" s="66">
        <f t="shared" si="124"/>
        <v>1</v>
      </c>
      <c r="AK168" s="66">
        <f t="shared" si="124"/>
        <v>0</v>
      </c>
      <c r="AL168" s="66">
        <f t="shared" si="124"/>
        <v>1</v>
      </c>
      <c r="AM168" s="66">
        <f t="shared" si="124"/>
        <v>0</v>
      </c>
      <c r="AN168" s="66">
        <f t="shared" si="124"/>
        <v>42</v>
      </c>
      <c r="AO168" s="66">
        <f t="shared" si="124"/>
        <v>0</v>
      </c>
      <c r="AP168" s="66">
        <f t="shared" si="124"/>
        <v>2</v>
      </c>
      <c r="AQ168" s="66">
        <f t="shared" si="124"/>
        <v>0</v>
      </c>
      <c r="AR168" s="66">
        <f t="shared" si="124"/>
        <v>2</v>
      </c>
      <c r="AS168" s="66">
        <f t="shared" si="124"/>
        <v>0</v>
      </c>
      <c r="AT168" s="66">
        <f t="shared" si="124"/>
        <v>2</v>
      </c>
      <c r="AU168" s="66">
        <f t="shared" si="124"/>
        <v>0</v>
      </c>
      <c r="AV168" s="66">
        <f t="shared" ref="AV168:BA168" si="125">SUM(AV165:AV167)</f>
        <v>42</v>
      </c>
      <c r="AW168" s="66">
        <f t="shared" si="125"/>
        <v>0</v>
      </c>
      <c r="AX168" s="66">
        <f t="shared" si="125"/>
        <v>2</v>
      </c>
      <c r="AY168" s="66">
        <f t="shared" si="125"/>
        <v>0</v>
      </c>
      <c r="AZ168" s="66">
        <f t="shared" si="125"/>
        <v>2</v>
      </c>
      <c r="BA168" s="66">
        <f t="shared" si="125"/>
        <v>0</v>
      </c>
      <c r="BB168" s="66">
        <f t="shared" ref="BB168:BI168" si="126">SUM(BB165:BB167)</f>
        <v>0</v>
      </c>
      <c r="BC168" s="66">
        <f t="shared" si="126"/>
        <v>0</v>
      </c>
      <c r="BD168" s="66">
        <f>SUM(BD165:BD167)</f>
        <v>0</v>
      </c>
      <c r="BE168" s="66">
        <f>SUM(BE165:BE167)</f>
        <v>0</v>
      </c>
      <c r="BF168" s="66">
        <f t="shared" si="126"/>
        <v>0</v>
      </c>
      <c r="BG168" s="66">
        <f t="shared" si="126"/>
        <v>0</v>
      </c>
      <c r="BH168" s="66">
        <f t="shared" si="126"/>
        <v>0</v>
      </c>
      <c r="BI168" s="66">
        <f t="shared" si="126"/>
        <v>0</v>
      </c>
    </row>
    <row r="169" spans="1:62" s="58" customFormat="1" ht="15" customHeight="1" x14ac:dyDescent="0.2">
      <c r="A169" s="97"/>
      <c r="B169" s="67"/>
      <c r="C169" s="68"/>
      <c r="D169" s="69"/>
      <c r="E169" s="69"/>
      <c r="F169" s="67"/>
      <c r="G169" s="67"/>
      <c r="H169" s="67"/>
      <c r="I169" s="67"/>
      <c r="J169" s="63"/>
      <c r="K169" s="63"/>
      <c r="L169" s="63"/>
      <c r="M169" s="62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</row>
    <row r="170" spans="1:62" s="58" customFormat="1" ht="15" customHeight="1" x14ac:dyDescent="0.2">
      <c r="A170" s="97"/>
      <c r="B170" s="67" t="s">
        <v>332</v>
      </c>
      <c r="C170" s="60" t="s">
        <v>682</v>
      </c>
      <c r="D170" s="69" t="s">
        <v>163</v>
      </c>
      <c r="E170" s="69" t="s">
        <v>76</v>
      </c>
      <c r="F170" s="67" t="s">
        <v>122</v>
      </c>
      <c r="G170" s="67" t="s">
        <v>337</v>
      </c>
      <c r="H170" s="119" t="s">
        <v>347</v>
      </c>
      <c r="I170" s="160" t="s">
        <v>498</v>
      </c>
      <c r="J170" s="63">
        <v>24</v>
      </c>
      <c r="K170" s="63"/>
      <c r="L170" s="63">
        <v>1</v>
      </c>
      <c r="M170" s="62"/>
      <c r="N170" s="63">
        <v>24</v>
      </c>
      <c r="O170" s="63"/>
      <c r="P170" s="63">
        <v>1</v>
      </c>
      <c r="Q170" s="63"/>
      <c r="R170" s="63">
        <v>1</v>
      </c>
      <c r="S170" s="63"/>
      <c r="T170" s="63"/>
      <c r="U170" s="63"/>
      <c r="V170" s="63"/>
      <c r="W170" s="63"/>
      <c r="X170" s="63"/>
      <c r="Y170" s="63"/>
      <c r="Z170" s="63">
        <v>24</v>
      </c>
      <c r="AA170" s="63"/>
      <c r="AB170" s="62">
        <v>2</v>
      </c>
      <c r="AC170" s="62"/>
      <c r="AD170" s="62">
        <v>2</v>
      </c>
      <c r="AE170" s="62"/>
      <c r="AF170" s="62">
        <v>2</v>
      </c>
      <c r="AG170" s="62"/>
      <c r="AH170" s="62"/>
      <c r="AI170" s="62"/>
      <c r="AJ170" s="62"/>
      <c r="AK170" s="62"/>
      <c r="AL170" s="62"/>
      <c r="AM170" s="62"/>
      <c r="AN170" s="63">
        <v>24</v>
      </c>
      <c r="AO170" s="63"/>
      <c r="AP170" s="63">
        <v>1</v>
      </c>
      <c r="AQ170" s="63"/>
      <c r="AR170" s="63">
        <v>1</v>
      </c>
      <c r="AS170" s="63"/>
      <c r="AT170" s="63">
        <v>1</v>
      </c>
      <c r="AU170" s="63"/>
      <c r="AV170" s="63">
        <v>24</v>
      </c>
      <c r="AW170" s="63"/>
      <c r="AX170" s="63">
        <v>1</v>
      </c>
      <c r="AY170" s="63"/>
      <c r="AZ170" s="63">
        <v>1</v>
      </c>
      <c r="BA170" s="63"/>
      <c r="BB170" s="63"/>
      <c r="BC170" s="63"/>
      <c r="BD170" s="63"/>
      <c r="BE170" s="63"/>
      <c r="BF170" s="63"/>
      <c r="BG170" s="63"/>
      <c r="BH170" s="63"/>
      <c r="BI170" s="63"/>
    </row>
    <row r="171" spans="1:62" s="58" customFormat="1" ht="15" customHeight="1" x14ac:dyDescent="0.2">
      <c r="A171" s="97"/>
      <c r="B171" s="67" t="s">
        <v>332</v>
      </c>
      <c r="C171" s="60" t="s">
        <v>682</v>
      </c>
      <c r="D171" s="69" t="s">
        <v>87</v>
      </c>
      <c r="E171" s="69" t="s">
        <v>599</v>
      </c>
      <c r="F171" s="67" t="s">
        <v>119</v>
      </c>
      <c r="G171" s="67" t="s">
        <v>144</v>
      </c>
      <c r="H171" s="119" t="s">
        <v>347</v>
      </c>
      <c r="I171" s="160" t="s">
        <v>497</v>
      </c>
      <c r="J171" s="63">
        <v>0</v>
      </c>
      <c r="K171" s="63"/>
      <c r="L171" s="63">
        <v>0</v>
      </c>
      <c r="M171" s="62"/>
      <c r="N171" s="63">
        <v>0</v>
      </c>
      <c r="O171" s="63"/>
      <c r="P171" s="63">
        <v>0</v>
      </c>
      <c r="Q171" s="63"/>
      <c r="R171" s="63">
        <v>0</v>
      </c>
      <c r="S171" s="63"/>
      <c r="T171" s="63">
        <v>16</v>
      </c>
      <c r="U171" s="63"/>
      <c r="V171" s="63">
        <v>1</v>
      </c>
      <c r="W171" s="63"/>
      <c r="X171" s="63">
        <v>1</v>
      </c>
      <c r="Y171" s="63"/>
      <c r="Z171" s="63">
        <v>0</v>
      </c>
      <c r="AA171" s="63"/>
      <c r="AB171" s="62">
        <v>0</v>
      </c>
      <c r="AC171" s="62"/>
      <c r="AD171" s="62">
        <v>0</v>
      </c>
      <c r="AE171" s="62"/>
      <c r="AF171" s="62">
        <v>0</v>
      </c>
      <c r="AG171" s="62"/>
      <c r="AH171" s="62">
        <v>16</v>
      </c>
      <c r="AI171" s="62"/>
      <c r="AJ171" s="62">
        <v>1</v>
      </c>
      <c r="AK171" s="62"/>
      <c r="AL171" s="62">
        <v>1</v>
      </c>
      <c r="AM171" s="62"/>
      <c r="AN171" s="63">
        <v>0</v>
      </c>
      <c r="AO171" s="63"/>
      <c r="AP171" s="63">
        <v>0</v>
      </c>
      <c r="AQ171" s="63"/>
      <c r="AR171" s="63">
        <v>0</v>
      </c>
      <c r="AS171" s="63"/>
      <c r="AT171" s="63"/>
      <c r="AU171" s="63"/>
      <c r="AV171" s="63">
        <v>0</v>
      </c>
      <c r="AW171" s="63"/>
      <c r="AX171" s="63"/>
      <c r="AY171" s="63"/>
      <c r="AZ171" s="63"/>
      <c r="BA171" s="63"/>
      <c r="BB171" s="63"/>
      <c r="BC171" s="63"/>
      <c r="BD171" s="63"/>
    </row>
    <row r="172" spans="1:62" s="58" customFormat="1" ht="15" customHeight="1" x14ac:dyDescent="0.2">
      <c r="A172" s="97"/>
      <c r="B172" s="67" t="s">
        <v>332</v>
      </c>
      <c r="C172" s="60" t="s">
        <v>682</v>
      </c>
      <c r="D172" s="69" t="s">
        <v>31</v>
      </c>
      <c r="E172" s="69" t="s">
        <v>32</v>
      </c>
      <c r="F172" s="67" t="s">
        <v>122</v>
      </c>
      <c r="G172" s="161" t="s">
        <v>486</v>
      </c>
      <c r="H172" s="119" t="s">
        <v>347</v>
      </c>
      <c r="I172" s="160" t="s">
        <v>496</v>
      </c>
      <c r="J172" s="63">
        <v>18</v>
      </c>
      <c r="K172" s="63"/>
      <c r="L172" s="63">
        <v>1</v>
      </c>
      <c r="M172" s="62"/>
      <c r="N172" s="63">
        <v>18</v>
      </c>
      <c r="O172" s="63"/>
      <c r="P172" s="63">
        <v>1</v>
      </c>
      <c r="Q172" s="63"/>
      <c r="R172" s="63">
        <v>1</v>
      </c>
      <c r="S172" s="63"/>
      <c r="T172" s="63"/>
      <c r="U172" s="63"/>
      <c r="V172" s="63"/>
      <c r="W172" s="63"/>
      <c r="X172" s="63"/>
      <c r="Y172" s="63"/>
      <c r="Z172" s="63">
        <v>18</v>
      </c>
      <c r="AA172" s="63"/>
      <c r="AB172" s="62">
        <v>1</v>
      </c>
      <c r="AC172" s="62"/>
      <c r="AD172" s="62">
        <v>1</v>
      </c>
      <c r="AE172" s="62"/>
      <c r="AF172" s="62">
        <v>1</v>
      </c>
      <c r="AG172" s="62"/>
      <c r="AH172" s="62"/>
      <c r="AI172" s="62"/>
      <c r="AJ172" s="62"/>
      <c r="AK172" s="62"/>
      <c r="AL172" s="62"/>
      <c r="AM172" s="62"/>
      <c r="AN172" s="63">
        <v>18</v>
      </c>
      <c r="AO172" s="63"/>
      <c r="AP172" s="63">
        <v>1</v>
      </c>
      <c r="AQ172" s="63"/>
      <c r="AR172" s="63">
        <v>1</v>
      </c>
      <c r="AS172" s="63"/>
      <c r="AT172" s="63">
        <v>1</v>
      </c>
      <c r="AU172" s="63"/>
      <c r="AV172" s="63">
        <v>0</v>
      </c>
      <c r="AW172" s="63"/>
      <c r="AX172" s="63">
        <v>0</v>
      </c>
      <c r="AY172" s="63"/>
      <c r="AZ172" s="63">
        <v>0</v>
      </c>
      <c r="BA172" s="63"/>
      <c r="BB172" s="63"/>
      <c r="BC172" s="63"/>
      <c r="BD172" s="63"/>
      <c r="BE172" s="63"/>
      <c r="BF172" s="63"/>
      <c r="BG172" s="63"/>
      <c r="BH172" s="63"/>
      <c r="BI172" s="63"/>
    </row>
    <row r="173" spans="1:62" s="58" customFormat="1" ht="15" customHeight="1" x14ac:dyDescent="0.2">
      <c r="A173" s="65"/>
      <c r="B173" s="65" t="s">
        <v>332</v>
      </c>
      <c r="C173" s="65"/>
      <c r="D173" s="65"/>
      <c r="E173" s="65" t="s">
        <v>339</v>
      </c>
      <c r="F173" s="65"/>
      <c r="G173" s="65"/>
      <c r="H173" s="65"/>
      <c r="I173" s="65"/>
      <c r="J173" s="66">
        <f t="shared" ref="J173:AU173" si="127">SUM(J170:J172)</f>
        <v>42</v>
      </c>
      <c r="K173" s="66">
        <f t="shared" si="127"/>
        <v>0</v>
      </c>
      <c r="L173" s="66">
        <f t="shared" si="127"/>
        <v>2</v>
      </c>
      <c r="M173" s="66">
        <f t="shared" si="127"/>
        <v>0</v>
      </c>
      <c r="N173" s="66">
        <f t="shared" si="127"/>
        <v>42</v>
      </c>
      <c r="O173" s="66">
        <f t="shared" si="127"/>
        <v>0</v>
      </c>
      <c r="P173" s="66">
        <f t="shared" si="127"/>
        <v>2</v>
      </c>
      <c r="Q173" s="66">
        <f t="shared" si="127"/>
        <v>0</v>
      </c>
      <c r="R173" s="66">
        <f t="shared" si="127"/>
        <v>2</v>
      </c>
      <c r="S173" s="66">
        <f t="shared" si="127"/>
        <v>0</v>
      </c>
      <c r="T173" s="66">
        <f t="shared" si="127"/>
        <v>16</v>
      </c>
      <c r="U173" s="66">
        <f t="shared" si="127"/>
        <v>0</v>
      </c>
      <c r="V173" s="66">
        <f t="shared" si="127"/>
        <v>1</v>
      </c>
      <c r="W173" s="66">
        <f t="shared" si="127"/>
        <v>0</v>
      </c>
      <c r="X173" s="66">
        <f t="shared" si="127"/>
        <v>1</v>
      </c>
      <c r="Y173" s="66">
        <f t="shared" si="127"/>
        <v>0</v>
      </c>
      <c r="Z173" s="66">
        <f t="shared" si="127"/>
        <v>42</v>
      </c>
      <c r="AA173" s="66">
        <f t="shared" si="127"/>
        <v>0</v>
      </c>
      <c r="AB173" s="66">
        <f t="shared" si="127"/>
        <v>3</v>
      </c>
      <c r="AC173" s="66">
        <f t="shared" si="127"/>
        <v>0</v>
      </c>
      <c r="AD173" s="66">
        <f t="shared" si="127"/>
        <v>3</v>
      </c>
      <c r="AE173" s="66">
        <f t="shared" si="127"/>
        <v>0</v>
      </c>
      <c r="AF173" s="66">
        <f t="shared" si="127"/>
        <v>3</v>
      </c>
      <c r="AG173" s="66">
        <f t="shared" si="127"/>
        <v>0</v>
      </c>
      <c r="AH173" s="66">
        <f t="shared" si="127"/>
        <v>16</v>
      </c>
      <c r="AI173" s="66">
        <f t="shared" si="127"/>
        <v>0</v>
      </c>
      <c r="AJ173" s="66">
        <f t="shared" si="127"/>
        <v>1</v>
      </c>
      <c r="AK173" s="66">
        <f t="shared" si="127"/>
        <v>0</v>
      </c>
      <c r="AL173" s="66">
        <f t="shared" si="127"/>
        <v>1</v>
      </c>
      <c r="AM173" s="66">
        <f t="shared" si="127"/>
        <v>0</v>
      </c>
      <c r="AN173" s="66">
        <f t="shared" si="127"/>
        <v>42</v>
      </c>
      <c r="AO173" s="66">
        <f t="shared" si="127"/>
        <v>0</v>
      </c>
      <c r="AP173" s="66">
        <f t="shared" si="127"/>
        <v>2</v>
      </c>
      <c r="AQ173" s="66">
        <f t="shared" si="127"/>
        <v>0</v>
      </c>
      <c r="AR173" s="66">
        <f t="shared" si="127"/>
        <v>2</v>
      </c>
      <c r="AS173" s="66">
        <f t="shared" si="127"/>
        <v>0</v>
      </c>
      <c r="AT173" s="66">
        <f t="shared" si="127"/>
        <v>2</v>
      </c>
      <c r="AU173" s="66">
        <f t="shared" si="127"/>
        <v>0</v>
      </c>
      <c r="AV173" s="66">
        <f t="shared" ref="AV173:BA173" si="128">SUM(AV170:AV172)</f>
        <v>24</v>
      </c>
      <c r="AW173" s="66">
        <f t="shared" si="128"/>
        <v>0</v>
      </c>
      <c r="AX173" s="66">
        <f t="shared" si="128"/>
        <v>1</v>
      </c>
      <c r="AY173" s="66">
        <f t="shared" si="128"/>
        <v>0</v>
      </c>
      <c r="AZ173" s="66">
        <f t="shared" si="128"/>
        <v>1</v>
      </c>
      <c r="BA173" s="66">
        <f t="shared" si="128"/>
        <v>0</v>
      </c>
      <c r="BB173" s="66">
        <f t="shared" ref="BB173:BI173" si="129">SUM(BB170:BB172)</f>
        <v>0</v>
      </c>
      <c r="BC173" s="66">
        <f t="shared" si="129"/>
        <v>0</v>
      </c>
      <c r="BD173" s="66">
        <f>SUM(BD170:BD172)</f>
        <v>0</v>
      </c>
      <c r="BE173" s="66">
        <f>SUM(BE170:BE172)</f>
        <v>0</v>
      </c>
      <c r="BF173" s="66">
        <f t="shared" si="129"/>
        <v>0</v>
      </c>
      <c r="BG173" s="66">
        <f t="shared" si="129"/>
        <v>0</v>
      </c>
      <c r="BH173" s="66">
        <f t="shared" si="129"/>
        <v>0</v>
      </c>
      <c r="BI173" s="66">
        <f t="shared" si="129"/>
        <v>0</v>
      </c>
    </row>
    <row r="174" spans="1:62" s="58" customFormat="1" ht="15" customHeight="1" x14ac:dyDescent="0.2">
      <c r="A174" s="97"/>
      <c r="B174" s="67"/>
      <c r="C174" s="68"/>
      <c r="D174" s="69"/>
      <c r="E174" s="69"/>
      <c r="F174" s="67"/>
      <c r="G174" s="67"/>
      <c r="H174" s="67"/>
      <c r="I174" s="67"/>
      <c r="J174" s="63"/>
      <c r="K174" s="63"/>
      <c r="L174" s="63"/>
      <c r="M174" s="62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</row>
    <row r="175" spans="1:62" s="58" customFormat="1" ht="44.25" customHeight="1" x14ac:dyDescent="0.2">
      <c r="A175" s="71"/>
      <c r="B175" s="67" t="s">
        <v>319</v>
      </c>
      <c r="C175" s="60" t="s">
        <v>682</v>
      </c>
      <c r="D175" s="69" t="s">
        <v>136</v>
      </c>
      <c r="E175" s="69" t="s">
        <v>137</v>
      </c>
      <c r="F175" s="67" t="s">
        <v>122</v>
      </c>
      <c r="G175" s="67" t="s">
        <v>625</v>
      </c>
      <c r="H175" s="119" t="s">
        <v>347</v>
      </c>
      <c r="I175" s="160" t="s">
        <v>497</v>
      </c>
      <c r="J175" s="63">
        <v>0</v>
      </c>
      <c r="K175" s="63"/>
      <c r="L175" s="63">
        <v>0</v>
      </c>
      <c r="M175" s="62"/>
      <c r="N175" s="63">
        <v>0</v>
      </c>
      <c r="O175" s="63"/>
      <c r="P175" s="63">
        <v>0</v>
      </c>
      <c r="Q175" s="63"/>
      <c r="R175" s="63">
        <v>0</v>
      </c>
      <c r="S175" s="63"/>
      <c r="T175" s="63">
        <v>0</v>
      </c>
      <c r="U175" s="63"/>
      <c r="V175" s="63">
        <v>0</v>
      </c>
      <c r="W175" s="63"/>
      <c r="X175" s="63">
        <v>0</v>
      </c>
      <c r="Y175" s="63"/>
      <c r="Z175" s="63">
        <v>0</v>
      </c>
      <c r="AA175" s="63"/>
      <c r="AB175" s="62">
        <v>0</v>
      </c>
      <c r="AC175" s="62"/>
      <c r="AD175" s="62">
        <v>0</v>
      </c>
      <c r="AE175" s="62"/>
      <c r="AF175" s="62">
        <v>0</v>
      </c>
      <c r="AG175" s="62"/>
      <c r="AH175" s="62">
        <v>0</v>
      </c>
      <c r="AI175" s="62"/>
      <c r="AJ175" s="62">
        <v>0</v>
      </c>
      <c r="AK175" s="62"/>
      <c r="AL175" s="62">
        <v>0</v>
      </c>
      <c r="AM175" s="62"/>
      <c r="AN175" s="63">
        <v>0</v>
      </c>
      <c r="AO175" s="63"/>
      <c r="AP175" s="63">
        <v>0</v>
      </c>
      <c r="AQ175" s="63"/>
      <c r="AR175" s="63">
        <v>0</v>
      </c>
      <c r="AS175" s="63"/>
      <c r="AT175" s="63"/>
      <c r="AU175" s="63"/>
      <c r="AV175" s="63">
        <v>0</v>
      </c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58" t="s">
        <v>624</v>
      </c>
    </row>
    <row r="176" spans="1:62" s="58" customFormat="1" ht="15" customHeight="1" x14ac:dyDescent="0.2">
      <c r="A176" s="65"/>
      <c r="B176" s="65" t="s">
        <v>319</v>
      </c>
      <c r="C176" s="65"/>
      <c r="D176" s="65"/>
      <c r="E176" s="65" t="s">
        <v>339</v>
      </c>
      <c r="F176" s="65"/>
      <c r="G176" s="65"/>
      <c r="H176" s="65"/>
      <c r="I176" s="65"/>
      <c r="J176" s="66">
        <f t="shared" ref="J176:AM176" si="130">SUM(J175:J175)</f>
        <v>0</v>
      </c>
      <c r="K176" s="66">
        <f t="shared" si="130"/>
        <v>0</v>
      </c>
      <c r="L176" s="66">
        <f t="shared" si="130"/>
        <v>0</v>
      </c>
      <c r="M176" s="66">
        <f t="shared" si="130"/>
        <v>0</v>
      </c>
      <c r="N176" s="66">
        <f>SUM(N175:N175)</f>
        <v>0</v>
      </c>
      <c r="O176" s="66">
        <f t="shared" si="130"/>
        <v>0</v>
      </c>
      <c r="P176" s="66">
        <f t="shared" si="130"/>
        <v>0</v>
      </c>
      <c r="Q176" s="66">
        <f t="shared" si="130"/>
        <v>0</v>
      </c>
      <c r="R176" s="66">
        <f t="shared" si="130"/>
        <v>0</v>
      </c>
      <c r="S176" s="66">
        <f t="shared" si="130"/>
        <v>0</v>
      </c>
      <c r="T176" s="66">
        <f t="shared" ref="T176:Y176" si="131">SUM(T175:T175)</f>
        <v>0</v>
      </c>
      <c r="U176" s="66">
        <f t="shared" si="131"/>
        <v>0</v>
      </c>
      <c r="V176" s="66">
        <f t="shared" si="131"/>
        <v>0</v>
      </c>
      <c r="W176" s="66">
        <f t="shared" si="131"/>
        <v>0</v>
      </c>
      <c r="X176" s="66">
        <f t="shared" si="131"/>
        <v>0</v>
      </c>
      <c r="Y176" s="66">
        <f t="shared" si="131"/>
        <v>0</v>
      </c>
      <c r="Z176" s="66">
        <f>SUM(Z175:Z175)</f>
        <v>0</v>
      </c>
      <c r="AA176" s="66">
        <f t="shared" si="130"/>
        <v>0</v>
      </c>
      <c r="AB176" s="66">
        <f t="shared" si="130"/>
        <v>0</v>
      </c>
      <c r="AC176" s="66">
        <f t="shared" si="130"/>
        <v>0</v>
      </c>
      <c r="AD176" s="66">
        <f t="shared" si="130"/>
        <v>0</v>
      </c>
      <c r="AE176" s="66">
        <f t="shared" si="130"/>
        <v>0</v>
      </c>
      <c r="AF176" s="66">
        <f t="shared" si="130"/>
        <v>0</v>
      </c>
      <c r="AG176" s="66">
        <f t="shared" si="130"/>
        <v>0</v>
      </c>
      <c r="AH176" s="66">
        <f t="shared" si="130"/>
        <v>0</v>
      </c>
      <c r="AI176" s="66">
        <f t="shared" si="130"/>
        <v>0</v>
      </c>
      <c r="AJ176" s="66">
        <f t="shared" si="130"/>
        <v>0</v>
      </c>
      <c r="AK176" s="66">
        <f t="shared" si="130"/>
        <v>0</v>
      </c>
      <c r="AL176" s="66">
        <f t="shared" si="130"/>
        <v>0</v>
      </c>
      <c r="AM176" s="66">
        <f t="shared" si="130"/>
        <v>0</v>
      </c>
      <c r="AN176" s="66">
        <f>SUM(AN175:AN175)</f>
        <v>0</v>
      </c>
      <c r="AO176" s="66">
        <f t="shared" ref="AO176:AU176" si="132">SUM(AO175:AO175)</f>
        <v>0</v>
      </c>
      <c r="AP176" s="66">
        <f t="shared" si="132"/>
        <v>0</v>
      </c>
      <c r="AQ176" s="66">
        <f t="shared" si="132"/>
        <v>0</v>
      </c>
      <c r="AR176" s="66">
        <f t="shared" si="132"/>
        <v>0</v>
      </c>
      <c r="AS176" s="66">
        <f t="shared" si="132"/>
        <v>0</v>
      </c>
      <c r="AT176" s="66">
        <f t="shared" si="132"/>
        <v>0</v>
      </c>
      <c r="AU176" s="66">
        <f t="shared" si="132"/>
        <v>0</v>
      </c>
      <c r="AV176" s="66">
        <f t="shared" ref="AV176:BA176" si="133">SUM(AV175:AV175)</f>
        <v>0</v>
      </c>
      <c r="AW176" s="66">
        <f t="shared" si="133"/>
        <v>0</v>
      </c>
      <c r="AX176" s="66">
        <f t="shared" si="133"/>
        <v>0</v>
      </c>
      <c r="AY176" s="66">
        <f t="shared" si="133"/>
        <v>0</v>
      </c>
      <c r="AZ176" s="66">
        <f t="shared" si="133"/>
        <v>0</v>
      </c>
      <c r="BA176" s="66">
        <f t="shared" si="133"/>
        <v>0</v>
      </c>
      <c r="BB176" s="66">
        <f t="shared" ref="BB176:BI176" si="134">SUM(BB175:BB175)</f>
        <v>0</v>
      </c>
      <c r="BC176" s="66">
        <f t="shared" si="134"/>
        <v>0</v>
      </c>
      <c r="BD176" s="66">
        <f>SUM(BD175:BD175)</f>
        <v>0</v>
      </c>
      <c r="BE176" s="66">
        <f>SUM(BE175:BE175)</f>
        <v>0</v>
      </c>
      <c r="BF176" s="66">
        <f t="shared" si="134"/>
        <v>0</v>
      </c>
      <c r="BG176" s="66">
        <f t="shared" si="134"/>
        <v>0</v>
      </c>
      <c r="BH176" s="66">
        <f t="shared" si="134"/>
        <v>0</v>
      </c>
      <c r="BI176" s="66">
        <f t="shared" si="134"/>
        <v>0</v>
      </c>
    </row>
    <row r="177" spans="1:61" s="58" customFormat="1" ht="15" customHeight="1" x14ac:dyDescent="0.2">
      <c r="A177" s="71"/>
      <c r="B177" s="67"/>
      <c r="C177" s="68"/>
      <c r="D177" s="69"/>
      <c r="E177" s="69"/>
      <c r="F177" s="67"/>
      <c r="G177" s="67"/>
      <c r="H177" s="67"/>
      <c r="I177" s="67"/>
      <c r="J177" s="62"/>
      <c r="K177" s="63"/>
      <c r="L177" s="63"/>
      <c r="M177" s="63"/>
      <c r="N177" s="62"/>
      <c r="O177" s="62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2"/>
      <c r="AA177" s="63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3"/>
      <c r="AQ177" s="63"/>
      <c r="AR177" s="63"/>
      <c r="AS177" s="63"/>
      <c r="AT177" s="63"/>
      <c r="AU177" s="63"/>
      <c r="AV177" s="62"/>
      <c r="AW177" s="62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</row>
    <row r="178" spans="1:61" s="58" customFormat="1" ht="29.25" customHeight="1" x14ac:dyDescent="0.2">
      <c r="A178" s="98"/>
      <c r="B178" s="60" t="s">
        <v>322</v>
      </c>
      <c r="C178" s="60" t="s">
        <v>682</v>
      </c>
      <c r="D178" s="69" t="s">
        <v>138</v>
      </c>
      <c r="E178" s="69" t="s">
        <v>174</v>
      </c>
      <c r="F178" s="60" t="s">
        <v>122</v>
      </c>
      <c r="G178" s="67" t="s">
        <v>622</v>
      </c>
      <c r="H178" s="119" t="s">
        <v>347</v>
      </c>
      <c r="I178" s="160" t="s">
        <v>497</v>
      </c>
      <c r="J178" s="63">
        <v>0</v>
      </c>
      <c r="K178" s="63"/>
      <c r="L178" s="63">
        <v>0</v>
      </c>
      <c r="M178" s="62"/>
      <c r="N178" s="63">
        <v>0</v>
      </c>
      <c r="O178" s="63"/>
      <c r="P178" s="63">
        <v>0</v>
      </c>
      <c r="Q178" s="63"/>
      <c r="R178" s="63">
        <v>0</v>
      </c>
      <c r="S178" s="63"/>
      <c r="T178" s="63"/>
      <c r="U178" s="63"/>
      <c r="V178" s="63"/>
      <c r="W178" s="63"/>
      <c r="X178" s="63"/>
      <c r="Y178" s="63"/>
      <c r="Z178" s="63">
        <v>0</v>
      </c>
      <c r="AA178" s="63"/>
      <c r="AB178" s="62">
        <v>0</v>
      </c>
      <c r="AC178" s="62"/>
      <c r="AD178" s="62">
        <v>0</v>
      </c>
      <c r="AE178" s="62"/>
      <c r="AF178" s="62">
        <v>0</v>
      </c>
      <c r="AG178" s="62"/>
      <c r="AH178" s="62"/>
      <c r="AI178" s="62"/>
      <c r="AJ178" s="62"/>
      <c r="AK178" s="62"/>
      <c r="AL178" s="62"/>
      <c r="AM178" s="62"/>
      <c r="AN178" s="63">
        <v>0</v>
      </c>
      <c r="AO178" s="63"/>
      <c r="AP178" s="63">
        <v>0</v>
      </c>
      <c r="AQ178" s="63"/>
      <c r="AR178" s="63">
        <v>0</v>
      </c>
      <c r="AS178" s="63"/>
      <c r="AT178" s="63"/>
      <c r="AU178" s="63"/>
      <c r="AV178" s="63">
        <v>0</v>
      </c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</row>
    <row r="179" spans="1:61" s="58" customFormat="1" ht="15" customHeight="1" x14ac:dyDescent="0.2">
      <c r="A179" s="98"/>
      <c r="B179" s="60" t="s">
        <v>322</v>
      </c>
      <c r="C179" s="60" t="s">
        <v>682</v>
      </c>
      <c r="D179" s="69" t="s">
        <v>139</v>
      </c>
      <c r="E179" s="69" t="s">
        <v>140</v>
      </c>
      <c r="F179" s="60" t="s">
        <v>122</v>
      </c>
      <c r="G179" s="161" t="s">
        <v>486</v>
      </c>
      <c r="H179" s="119" t="s">
        <v>347</v>
      </c>
      <c r="I179" s="160" t="s">
        <v>496</v>
      </c>
      <c r="J179" s="62">
        <v>14</v>
      </c>
      <c r="K179" s="104"/>
      <c r="L179" s="63">
        <v>1</v>
      </c>
      <c r="M179" s="104"/>
      <c r="N179" s="63">
        <v>14</v>
      </c>
      <c r="O179" s="104"/>
      <c r="P179" s="63">
        <v>1</v>
      </c>
      <c r="Q179" s="63"/>
      <c r="R179" s="63">
        <v>1</v>
      </c>
      <c r="S179" s="63"/>
      <c r="T179" s="63"/>
      <c r="U179" s="63"/>
      <c r="V179" s="63"/>
      <c r="W179" s="63"/>
      <c r="X179" s="63"/>
      <c r="Y179" s="63"/>
      <c r="Z179" s="63">
        <v>14</v>
      </c>
      <c r="AA179" s="104"/>
      <c r="AB179" s="62">
        <v>1</v>
      </c>
      <c r="AC179" s="62"/>
      <c r="AD179" s="62">
        <v>1</v>
      </c>
      <c r="AE179" s="62"/>
      <c r="AF179" s="62">
        <v>1</v>
      </c>
      <c r="AG179" s="104"/>
      <c r="AH179" s="104"/>
      <c r="AI179" s="104"/>
      <c r="AJ179" s="104"/>
      <c r="AK179" s="104"/>
      <c r="AL179" s="104"/>
      <c r="AM179" s="104"/>
      <c r="AN179" s="63">
        <v>14</v>
      </c>
      <c r="AO179" s="79"/>
      <c r="AP179" s="63">
        <v>1</v>
      </c>
      <c r="AQ179" s="63"/>
      <c r="AR179" s="63">
        <v>1</v>
      </c>
      <c r="AS179" s="79"/>
      <c r="AT179" s="63">
        <v>1</v>
      </c>
      <c r="AU179" s="79"/>
      <c r="AV179" s="63">
        <v>14</v>
      </c>
      <c r="AW179" s="79"/>
      <c r="AX179" s="63">
        <v>1</v>
      </c>
      <c r="AY179" s="63"/>
      <c r="AZ179" s="63">
        <v>1</v>
      </c>
      <c r="BA179" s="79"/>
      <c r="BB179" s="79"/>
      <c r="BC179" s="79"/>
      <c r="BD179" s="79"/>
      <c r="BE179" s="79"/>
      <c r="BF179" s="79"/>
      <c r="BG179" s="79"/>
      <c r="BH179" s="79"/>
      <c r="BI179" s="79"/>
    </row>
    <row r="180" spans="1:61" s="58" customFormat="1" ht="15" customHeight="1" x14ac:dyDescent="0.2">
      <c r="A180" s="65"/>
      <c r="B180" s="65" t="s">
        <v>322</v>
      </c>
      <c r="C180" s="65"/>
      <c r="D180" s="65"/>
      <c r="E180" s="65" t="s">
        <v>339</v>
      </c>
      <c r="F180" s="65"/>
      <c r="G180" s="65"/>
      <c r="H180" s="65"/>
      <c r="I180" s="65"/>
      <c r="J180" s="66">
        <f t="shared" ref="J180:AU180" si="135">SUM(J178:J179)</f>
        <v>14</v>
      </c>
      <c r="K180" s="66">
        <f t="shared" si="135"/>
        <v>0</v>
      </c>
      <c r="L180" s="66">
        <f t="shared" si="135"/>
        <v>1</v>
      </c>
      <c r="M180" s="66">
        <f t="shared" si="135"/>
        <v>0</v>
      </c>
      <c r="N180" s="66">
        <f t="shared" si="135"/>
        <v>14</v>
      </c>
      <c r="O180" s="66">
        <f t="shared" si="135"/>
        <v>0</v>
      </c>
      <c r="P180" s="66">
        <f t="shared" si="135"/>
        <v>1</v>
      </c>
      <c r="Q180" s="66">
        <f t="shared" si="135"/>
        <v>0</v>
      </c>
      <c r="R180" s="66">
        <f t="shared" si="135"/>
        <v>1</v>
      </c>
      <c r="S180" s="66">
        <f t="shared" si="135"/>
        <v>0</v>
      </c>
      <c r="T180" s="66">
        <f t="shared" ref="T180:Y180" si="136">SUM(T178:T179)</f>
        <v>0</v>
      </c>
      <c r="U180" s="66">
        <f t="shared" si="136"/>
        <v>0</v>
      </c>
      <c r="V180" s="66">
        <f t="shared" si="136"/>
        <v>0</v>
      </c>
      <c r="W180" s="66">
        <f t="shared" si="136"/>
        <v>0</v>
      </c>
      <c r="X180" s="66">
        <f t="shared" si="136"/>
        <v>0</v>
      </c>
      <c r="Y180" s="66">
        <f t="shared" si="136"/>
        <v>0</v>
      </c>
      <c r="Z180" s="66">
        <f t="shared" si="135"/>
        <v>14</v>
      </c>
      <c r="AA180" s="66">
        <f t="shared" si="135"/>
        <v>0</v>
      </c>
      <c r="AB180" s="66">
        <f t="shared" si="135"/>
        <v>1</v>
      </c>
      <c r="AC180" s="66">
        <f t="shared" si="135"/>
        <v>0</v>
      </c>
      <c r="AD180" s="66">
        <f t="shared" si="135"/>
        <v>1</v>
      </c>
      <c r="AE180" s="66">
        <f t="shared" si="135"/>
        <v>0</v>
      </c>
      <c r="AF180" s="66">
        <f t="shared" si="135"/>
        <v>1</v>
      </c>
      <c r="AG180" s="66">
        <f t="shared" si="135"/>
        <v>0</v>
      </c>
      <c r="AH180" s="66">
        <f t="shared" si="135"/>
        <v>0</v>
      </c>
      <c r="AI180" s="66">
        <f t="shared" si="135"/>
        <v>0</v>
      </c>
      <c r="AJ180" s="66">
        <f t="shared" si="135"/>
        <v>0</v>
      </c>
      <c r="AK180" s="66">
        <f t="shared" si="135"/>
        <v>0</v>
      </c>
      <c r="AL180" s="66">
        <f t="shared" si="135"/>
        <v>0</v>
      </c>
      <c r="AM180" s="66">
        <f t="shared" si="135"/>
        <v>0</v>
      </c>
      <c r="AN180" s="66">
        <f t="shared" si="135"/>
        <v>14</v>
      </c>
      <c r="AO180" s="66">
        <f t="shared" si="135"/>
        <v>0</v>
      </c>
      <c r="AP180" s="66">
        <f t="shared" si="135"/>
        <v>1</v>
      </c>
      <c r="AQ180" s="66">
        <f t="shared" si="135"/>
        <v>0</v>
      </c>
      <c r="AR180" s="66">
        <f t="shared" si="135"/>
        <v>1</v>
      </c>
      <c r="AS180" s="66">
        <f t="shared" si="135"/>
        <v>0</v>
      </c>
      <c r="AT180" s="66">
        <f t="shared" si="135"/>
        <v>1</v>
      </c>
      <c r="AU180" s="66">
        <f t="shared" si="135"/>
        <v>0</v>
      </c>
      <c r="AV180" s="66">
        <f t="shared" ref="AV180:BA180" si="137">SUM(AV178:AV179)</f>
        <v>14</v>
      </c>
      <c r="AW180" s="66">
        <f t="shared" si="137"/>
        <v>0</v>
      </c>
      <c r="AX180" s="66">
        <f t="shared" si="137"/>
        <v>1</v>
      </c>
      <c r="AY180" s="66">
        <f t="shared" si="137"/>
        <v>0</v>
      </c>
      <c r="AZ180" s="66">
        <f t="shared" si="137"/>
        <v>1</v>
      </c>
      <c r="BA180" s="66">
        <f t="shared" si="137"/>
        <v>0</v>
      </c>
      <c r="BB180" s="66">
        <f t="shared" ref="BB180:BI180" si="138">SUM(BB178:BB179)</f>
        <v>0</v>
      </c>
      <c r="BC180" s="66">
        <f t="shared" si="138"/>
        <v>0</v>
      </c>
      <c r="BD180" s="66">
        <f>SUM(BD178:BD179)</f>
        <v>0</v>
      </c>
      <c r="BE180" s="66">
        <f>SUM(BE178:BE179)</f>
        <v>0</v>
      </c>
      <c r="BF180" s="66">
        <f t="shared" si="138"/>
        <v>0</v>
      </c>
      <c r="BG180" s="66">
        <f t="shared" si="138"/>
        <v>0</v>
      </c>
      <c r="BH180" s="66">
        <f t="shared" si="138"/>
        <v>0</v>
      </c>
      <c r="BI180" s="66">
        <f t="shared" si="138"/>
        <v>0</v>
      </c>
    </row>
    <row r="181" spans="1:61" s="58" customFormat="1" ht="15" customHeight="1" x14ac:dyDescent="0.2">
      <c r="A181" s="98"/>
      <c r="B181" s="60"/>
      <c r="C181" s="60"/>
      <c r="D181" s="69"/>
      <c r="E181" s="69"/>
      <c r="F181" s="60"/>
      <c r="G181" s="69"/>
      <c r="H181" s="67"/>
      <c r="I181" s="67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04"/>
      <c r="AN181" s="104"/>
      <c r="AO181" s="79"/>
      <c r="AP181" s="79"/>
      <c r="AQ181" s="79"/>
      <c r="AR181" s="79"/>
      <c r="AS181" s="79"/>
      <c r="AT181" s="79"/>
      <c r="AU181" s="79"/>
      <c r="AV181" s="104"/>
      <c r="AW181" s="79"/>
      <c r="AX181" s="79"/>
      <c r="AY181" s="79"/>
      <c r="AZ181" s="79"/>
      <c r="BA181" s="79"/>
    </row>
    <row r="182" spans="1:61" ht="15" customHeight="1" x14ac:dyDescent="0.2">
      <c r="A182" s="283"/>
      <c r="B182" s="286" t="s">
        <v>686</v>
      </c>
      <c r="C182" s="123"/>
      <c r="E182" s="1"/>
      <c r="F182" s="123"/>
      <c r="G182" s="1"/>
      <c r="H182" s="126"/>
      <c r="I182" s="126"/>
      <c r="J182" s="284"/>
      <c r="K182" s="284"/>
      <c r="L182" s="284"/>
      <c r="M182" s="284"/>
      <c r="N182" s="284"/>
      <c r="O182" s="284"/>
      <c r="P182" s="284"/>
      <c r="Q182" s="284"/>
      <c r="R182" s="284"/>
      <c r="S182" s="284"/>
      <c r="T182" s="284"/>
      <c r="U182" s="284"/>
      <c r="V182" s="284"/>
      <c r="W182" s="284"/>
      <c r="X182" s="284"/>
      <c r="Y182" s="284"/>
      <c r="Z182" s="284"/>
      <c r="AA182" s="284"/>
      <c r="AB182" s="284"/>
      <c r="AC182" s="284"/>
      <c r="AD182" s="284"/>
      <c r="AE182" s="284"/>
      <c r="AF182" s="284"/>
      <c r="AG182" s="284"/>
      <c r="AH182" s="284"/>
      <c r="AI182" s="284"/>
      <c r="AJ182" s="284"/>
      <c r="AK182" s="284"/>
      <c r="AL182" s="284"/>
      <c r="AM182" s="284"/>
      <c r="AN182" s="284"/>
      <c r="AO182" s="285"/>
      <c r="AP182" s="285"/>
      <c r="AQ182" s="285"/>
      <c r="AR182" s="285"/>
      <c r="AS182" s="285"/>
      <c r="AT182" s="285"/>
      <c r="AU182" s="285"/>
      <c r="AV182" s="284"/>
      <c r="AW182" s="285"/>
      <c r="AX182" s="285"/>
      <c r="AY182" s="285"/>
      <c r="AZ182" s="285"/>
      <c r="BA182" s="285"/>
      <c r="BB182" s="58"/>
      <c r="BC182" s="58"/>
      <c r="BD182" s="58"/>
      <c r="BE182" s="58"/>
      <c r="BF182" s="58"/>
      <c r="BG182" s="58"/>
      <c r="BH182" s="58"/>
      <c r="BI182" s="58"/>
    </row>
    <row r="183" spans="1:61" ht="15.75" x14ac:dyDescent="0.2">
      <c r="A183" s="282"/>
      <c r="D183" s="277" t="s">
        <v>698</v>
      </c>
      <c r="E183" s="85" t="s">
        <v>597</v>
      </c>
      <c r="J183" s="3"/>
      <c r="K183" s="3"/>
      <c r="L183" s="3"/>
      <c r="M183" s="3"/>
      <c r="N183" s="3"/>
      <c r="O183" s="3"/>
      <c r="P183" s="3"/>
      <c r="Q183" s="3"/>
      <c r="R183" s="3"/>
      <c r="T183" s="3">
        <v>17</v>
      </c>
      <c r="U183" s="3"/>
      <c r="V183" s="3">
        <v>1</v>
      </c>
      <c r="W183" s="3"/>
      <c r="X183" s="10">
        <v>1</v>
      </c>
      <c r="Z183" s="3"/>
      <c r="AA183" s="3"/>
      <c r="AB183" s="3"/>
      <c r="AC183" s="3"/>
      <c r="AD183" s="3"/>
      <c r="AF183" s="3"/>
      <c r="AH183" s="3">
        <v>17</v>
      </c>
      <c r="AI183" s="3"/>
      <c r="AJ183" s="3">
        <v>1</v>
      </c>
      <c r="AK183" s="3"/>
      <c r="AL183" s="10">
        <v>1</v>
      </c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79"/>
      <c r="BC183" s="79"/>
      <c r="BD183" s="79"/>
      <c r="BE183" s="79"/>
      <c r="BF183" s="79"/>
      <c r="BG183" s="79"/>
      <c r="BH183" s="79"/>
      <c r="BI183" s="79"/>
    </row>
    <row r="184" spans="1:61" ht="15.75" x14ac:dyDescent="0.2">
      <c r="A184" s="282"/>
      <c r="D184" s="277" t="s">
        <v>700</v>
      </c>
      <c r="E184" s="85" t="s">
        <v>596</v>
      </c>
      <c r="J184" s="3"/>
      <c r="K184" s="3"/>
      <c r="L184" s="3"/>
      <c r="M184" s="3"/>
      <c r="N184" s="3"/>
      <c r="O184" s="3"/>
      <c r="P184" s="3"/>
      <c r="Q184" s="3"/>
      <c r="R184" s="3"/>
      <c r="T184" s="3">
        <v>16</v>
      </c>
      <c r="U184" s="3"/>
      <c r="V184" s="3">
        <v>1</v>
      </c>
      <c r="W184" s="3"/>
      <c r="X184" s="10">
        <v>1</v>
      </c>
      <c r="Z184" s="3"/>
      <c r="AA184" s="3"/>
      <c r="AB184" s="3"/>
      <c r="AC184" s="3"/>
      <c r="AD184" s="3"/>
      <c r="AF184" s="3"/>
      <c r="AH184" s="3">
        <v>16</v>
      </c>
      <c r="AI184" s="3"/>
      <c r="AJ184" s="3">
        <v>1</v>
      </c>
      <c r="AK184" s="3"/>
      <c r="AL184" s="10">
        <v>1</v>
      </c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79"/>
      <c r="BC184" s="79"/>
      <c r="BD184" s="79"/>
      <c r="BE184" s="79"/>
      <c r="BF184" s="79"/>
      <c r="BG184" s="79"/>
      <c r="BH184" s="79"/>
      <c r="BI184" s="79"/>
    </row>
    <row r="185" spans="1:61" ht="15.75" x14ac:dyDescent="0.2">
      <c r="A185" s="282"/>
      <c r="D185" s="277" t="s">
        <v>701</v>
      </c>
      <c r="E185" s="85" t="s">
        <v>590</v>
      </c>
      <c r="J185" s="3"/>
      <c r="K185" s="3"/>
      <c r="L185" s="3"/>
      <c r="M185" s="3"/>
      <c r="N185" s="3"/>
      <c r="O185" s="3"/>
      <c r="P185" s="3"/>
      <c r="Q185" s="3"/>
      <c r="R185" s="3"/>
      <c r="T185" s="3">
        <v>16</v>
      </c>
      <c r="U185" s="3"/>
      <c r="V185" s="3">
        <v>1</v>
      </c>
      <c r="W185" s="3"/>
      <c r="X185" s="10">
        <v>1</v>
      </c>
      <c r="Z185" s="3"/>
      <c r="AA185" s="3"/>
      <c r="AB185" s="3"/>
      <c r="AC185" s="3"/>
      <c r="AD185" s="3"/>
      <c r="AF185" s="3"/>
      <c r="AH185" s="3">
        <v>16</v>
      </c>
      <c r="AI185" s="3"/>
      <c r="AJ185" s="3">
        <v>1</v>
      </c>
      <c r="AK185" s="3"/>
      <c r="AL185" s="10">
        <v>1</v>
      </c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79"/>
      <c r="BC185" s="79"/>
      <c r="BD185" s="79"/>
      <c r="BE185" s="79"/>
      <c r="BF185" s="79"/>
      <c r="BG185" s="79"/>
      <c r="BH185" s="79"/>
      <c r="BI185" s="79"/>
    </row>
    <row r="186" spans="1:61" ht="15.75" x14ac:dyDescent="0.2">
      <c r="A186" s="282"/>
      <c r="D186" s="277" t="s">
        <v>702</v>
      </c>
      <c r="E186" s="85" t="s">
        <v>588</v>
      </c>
      <c r="J186" s="3"/>
      <c r="K186" s="3"/>
      <c r="L186" s="3"/>
      <c r="M186" s="3"/>
      <c r="N186" s="3"/>
      <c r="O186" s="3"/>
      <c r="P186" s="3"/>
      <c r="Q186" s="3"/>
      <c r="R186" s="3"/>
      <c r="T186" s="3">
        <v>18</v>
      </c>
      <c r="U186" s="3"/>
      <c r="V186" s="3">
        <v>1</v>
      </c>
      <c r="W186" s="3"/>
      <c r="X186" s="10">
        <v>1</v>
      </c>
      <c r="Z186" s="3"/>
      <c r="AA186" s="3"/>
      <c r="AB186" s="3"/>
      <c r="AC186" s="3"/>
      <c r="AD186" s="3"/>
      <c r="AF186" s="3"/>
      <c r="AH186" s="3">
        <v>18</v>
      </c>
      <c r="AI186" s="3"/>
      <c r="AJ186" s="3">
        <v>1</v>
      </c>
      <c r="AK186" s="3"/>
      <c r="AL186" s="10">
        <v>1</v>
      </c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79"/>
      <c r="BC186" s="79"/>
      <c r="BD186" s="79"/>
      <c r="BE186" s="79"/>
      <c r="BF186" s="79"/>
      <c r="BG186" s="79"/>
      <c r="BH186" s="79"/>
      <c r="BI186" s="79"/>
    </row>
    <row r="187" spans="1:61" ht="15.75" x14ac:dyDescent="0.2">
      <c r="A187" s="282"/>
      <c r="D187" s="277" t="s">
        <v>703</v>
      </c>
      <c r="E187" s="85" t="s">
        <v>704</v>
      </c>
      <c r="J187" s="3"/>
      <c r="K187" s="3"/>
      <c r="L187" s="3"/>
      <c r="M187" s="3"/>
      <c r="N187" s="3"/>
      <c r="O187" s="3"/>
      <c r="P187" s="3"/>
      <c r="Q187" s="3"/>
      <c r="R187" s="3"/>
      <c r="T187" s="3">
        <v>18</v>
      </c>
      <c r="U187" s="3"/>
      <c r="V187" s="3">
        <v>1</v>
      </c>
      <c r="W187" s="3"/>
      <c r="X187" s="10">
        <v>1</v>
      </c>
      <c r="Z187" s="3"/>
      <c r="AA187" s="3"/>
      <c r="AB187" s="3"/>
      <c r="AC187" s="3"/>
      <c r="AD187" s="3"/>
      <c r="AF187" s="3"/>
      <c r="AH187" s="3">
        <v>18</v>
      </c>
      <c r="AI187" s="3"/>
      <c r="AJ187" s="3">
        <v>1</v>
      </c>
      <c r="AK187" s="3"/>
      <c r="AL187" s="10">
        <v>1</v>
      </c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79"/>
      <c r="BC187" s="79"/>
      <c r="BD187" s="79"/>
      <c r="BE187" s="79"/>
      <c r="BF187" s="79"/>
      <c r="BG187" s="79"/>
      <c r="BH187" s="79"/>
      <c r="BI187" s="79"/>
    </row>
    <row r="188" spans="1:61" ht="15.75" x14ac:dyDescent="0.2">
      <c r="A188" s="282"/>
      <c r="D188" s="277" t="s">
        <v>705</v>
      </c>
      <c r="E188" s="85" t="s">
        <v>585</v>
      </c>
      <c r="J188" s="3"/>
      <c r="K188" s="3"/>
      <c r="L188" s="3"/>
      <c r="M188" s="3"/>
      <c r="N188" s="3"/>
      <c r="O188" s="3"/>
      <c r="P188" s="3"/>
      <c r="Q188" s="3"/>
      <c r="R188" s="3"/>
      <c r="T188" s="3">
        <v>18</v>
      </c>
      <c r="U188" s="3"/>
      <c r="V188" s="3">
        <v>1</v>
      </c>
      <c r="W188" s="3"/>
      <c r="X188" s="10">
        <v>1</v>
      </c>
      <c r="Z188" s="3"/>
      <c r="AA188" s="3"/>
      <c r="AB188" s="3"/>
      <c r="AC188" s="3"/>
      <c r="AD188" s="3"/>
      <c r="AF188" s="3"/>
      <c r="AH188" s="3">
        <v>18</v>
      </c>
      <c r="AI188" s="3"/>
      <c r="AJ188" s="3">
        <v>1</v>
      </c>
      <c r="AK188" s="3"/>
      <c r="AL188" s="10">
        <v>1</v>
      </c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79"/>
      <c r="BC188" s="79"/>
      <c r="BD188" s="79"/>
      <c r="BE188" s="79"/>
      <c r="BF188" s="79"/>
      <c r="BG188" s="79"/>
      <c r="BH188" s="79"/>
      <c r="BI188" s="79"/>
    </row>
    <row r="189" spans="1:61" ht="15.75" x14ac:dyDescent="0.2">
      <c r="A189" s="282"/>
      <c r="D189" s="280" t="s">
        <v>706</v>
      </c>
      <c r="E189" s="281" t="s">
        <v>583</v>
      </c>
      <c r="J189" s="3"/>
      <c r="K189" s="3"/>
      <c r="L189" s="3"/>
      <c r="M189" s="3"/>
      <c r="N189" s="3"/>
      <c r="O189" s="3"/>
      <c r="P189" s="3"/>
      <c r="Q189" s="3"/>
      <c r="R189" s="3"/>
      <c r="T189" s="3">
        <v>16</v>
      </c>
      <c r="U189" s="3"/>
      <c r="V189" s="3">
        <v>1</v>
      </c>
      <c r="W189" s="3"/>
      <c r="X189" s="10">
        <v>1</v>
      </c>
      <c r="Z189" s="3"/>
      <c r="AA189" s="3"/>
      <c r="AB189" s="3"/>
      <c r="AC189" s="3"/>
      <c r="AD189" s="3"/>
      <c r="AF189" s="3"/>
      <c r="AH189" s="3">
        <v>16</v>
      </c>
      <c r="AI189" s="3"/>
      <c r="AJ189" s="3">
        <v>1</v>
      </c>
      <c r="AK189" s="3"/>
      <c r="AL189" s="10">
        <v>1</v>
      </c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79"/>
      <c r="BC189" s="79"/>
      <c r="BD189" s="79"/>
      <c r="BE189" s="79"/>
      <c r="BF189" s="79"/>
      <c r="BG189" s="79"/>
      <c r="BH189" s="79"/>
      <c r="BI189" s="79"/>
    </row>
    <row r="190" spans="1:61" ht="15.75" x14ac:dyDescent="0.2">
      <c r="A190" s="282"/>
      <c r="D190" s="277" t="s">
        <v>707</v>
      </c>
      <c r="E190" s="85" t="s">
        <v>593</v>
      </c>
      <c r="J190" s="3"/>
      <c r="K190" s="3"/>
      <c r="L190" s="3"/>
      <c r="M190" s="3"/>
      <c r="N190" s="3"/>
      <c r="O190" s="3"/>
      <c r="P190" s="3"/>
      <c r="Q190" s="3"/>
      <c r="R190" s="3"/>
      <c r="T190" s="3">
        <v>12</v>
      </c>
      <c r="U190" s="3"/>
      <c r="V190" s="3">
        <v>1</v>
      </c>
      <c r="W190" s="3"/>
      <c r="X190" s="10">
        <v>1</v>
      </c>
      <c r="Z190" s="3"/>
      <c r="AA190" s="3"/>
      <c r="AB190" s="3"/>
      <c r="AC190" s="3"/>
      <c r="AD190" s="3"/>
      <c r="AF190" s="3"/>
      <c r="AH190" s="3">
        <v>12</v>
      </c>
      <c r="AI190" s="3"/>
      <c r="AJ190" s="3">
        <v>1</v>
      </c>
      <c r="AK190" s="3"/>
      <c r="AL190" s="10">
        <v>1</v>
      </c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79"/>
      <c r="BC190" s="79"/>
      <c r="BD190" s="79"/>
      <c r="BE190" s="79"/>
      <c r="BF190" s="79"/>
      <c r="BG190" s="79"/>
      <c r="BH190" s="79"/>
      <c r="BI190" s="79"/>
    </row>
    <row r="191" spans="1:61" ht="15.75" x14ac:dyDescent="0.2">
      <c r="A191" s="282"/>
      <c r="D191" s="277" t="s">
        <v>708</v>
      </c>
      <c r="E191" s="85" t="s">
        <v>591</v>
      </c>
      <c r="J191" s="3"/>
      <c r="K191" s="3"/>
      <c r="L191" s="3"/>
      <c r="M191" s="3"/>
      <c r="N191" s="3"/>
      <c r="O191" s="3"/>
      <c r="P191" s="3"/>
      <c r="Q191" s="3"/>
      <c r="R191" s="3"/>
      <c r="T191" s="3">
        <v>12</v>
      </c>
      <c r="U191" s="3"/>
      <c r="V191" s="3">
        <v>1</v>
      </c>
      <c r="W191" s="3"/>
      <c r="X191" s="10">
        <v>1</v>
      </c>
      <c r="Z191" s="3"/>
      <c r="AA191" s="3"/>
      <c r="AB191" s="3"/>
      <c r="AC191" s="3"/>
      <c r="AD191" s="3"/>
      <c r="AF191" s="3"/>
      <c r="AH191" s="3">
        <v>12</v>
      </c>
      <c r="AI191" s="3"/>
      <c r="AJ191" s="3">
        <v>1</v>
      </c>
      <c r="AK191" s="3"/>
      <c r="AL191" s="10">
        <v>1</v>
      </c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79"/>
      <c r="BC191" s="79"/>
      <c r="BD191" s="79"/>
      <c r="BE191" s="79"/>
      <c r="BF191" s="79"/>
      <c r="BG191" s="79"/>
      <c r="BH191" s="79"/>
      <c r="BI191" s="79"/>
    </row>
    <row r="192" spans="1:61" ht="15.75" x14ac:dyDescent="0.2">
      <c r="A192" s="282"/>
      <c r="D192" s="277" t="s">
        <v>709</v>
      </c>
      <c r="E192" s="85" t="s">
        <v>586</v>
      </c>
      <c r="J192" s="3"/>
      <c r="K192" s="3"/>
      <c r="L192" s="3"/>
      <c r="M192" s="3"/>
      <c r="N192" s="3"/>
      <c r="O192" s="3"/>
      <c r="P192" s="3"/>
      <c r="Q192" s="3"/>
      <c r="R192" s="3"/>
      <c r="T192" s="3">
        <v>15</v>
      </c>
      <c r="U192" s="3"/>
      <c r="V192" s="3">
        <v>1</v>
      </c>
      <c r="W192" s="3"/>
      <c r="X192" s="10">
        <v>1</v>
      </c>
      <c r="Z192" s="3"/>
      <c r="AA192" s="3"/>
      <c r="AB192" s="3"/>
      <c r="AC192" s="3"/>
      <c r="AD192" s="3"/>
      <c r="AF192" s="3"/>
      <c r="AH192" s="3">
        <v>15</v>
      </c>
      <c r="AI192" s="3"/>
      <c r="AJ192" s="3">
        <v>1</v>
      </c>
      <c r="AK192" s="3"/>
      <c r="AL192" s="10">
        <v>1</v>
      </c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79"/>
      <c r="BC192" s="79"/>
      <c r="BD192" s="79"/>
      <c r="BE192" s="79"/>
      <c r="BF192" s="79"/>
      <c r="BG192" s="79"/>
      <c r="BH192" s="79"/>
      <c r="BI192" s="79"/>
    </row>
    <row r="193" spans="1:61" ht="15.75" x14ac:dyDescent="0.2">
      <c r="A193" s="282"/>
      <c r="D193" s="277" t="s">
        <v>710</v>
      </c>
      <c r="E193" s="85" t="s">
        <v>580</v>
      </c>
      <c r="J193" s="3"/>
      <c r="K193" s="3"/>
      <c r="L193" s="3"/>
      <c r="M193" s="3"/>
      <c r="N193" s="3"/>
      <c r="O193" s="3"/>
      <c r="P193" s="3"/>
      <c r="Q193" s="3"/>
      <c r="R193" s="3"/>
      <c r="T193" s="3">
        <v>7</v>
      </c>
      <c r="U193" s="3"/>
      <c r="V193" s="3">
        <v>1</v>
      </c>
      <c r="W193" s="3"/>
      <c r="X193" s="10">
        <v>1</v>
      </c>
      <c r="Z193" s="3"/>
      <c r="AA193" s="3"/>
      <c r="AB193" s="3"/>
      <c r="AC193" s="3"/>
      <c r="AD193" s="3"/>
      <c r="AF193" s="3"/>
      <c r="AH193" s="3">
        <v>7</v>
      </c>
      <c r="AI193" s="3"/>
      <c r="AJ193" s="3">
        <v>1</v>
      </c>
      <c r="AK193" s="3"/>
      <c r="AL193" s="10">
        <v>1</v>
      </c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79"/>
      <c r="BC193" s="79"/>
      <c r="BD193" s="79"/>
      <c r="BE193" s="79"/>
      <c r="BF193" s="79"/>
      <c r="BG193" s="79"/>
      <c r="BH193" s="79"/>
      <c r="BI193" s="79"/>
    </row>
    <row r="194" spans="1:61" ht="15.75" x14ac:dyDescent="0.2">
      <c r="A194" s="282"/>
      <c r="D194" s="277" t="s">
        <v>711</v>
      </c>
      <c r="E194" s="85" t="s">
        <v>595</v>
      </c>
      <c r="J194" s="3"/>
      <c r="K194" s="3"/>
      <c r="L194" s="3"/>
      <c r="M194" s="3"/>
      <c r="N194" s="3"/>
      <c r="O194" s="3"/>
      <c r="P194" s="3"/>
      <c r="Q194" s="3"/>
      <c r="R194" s="3"/>
      <c r="T194" s="3">
        <v>14</v>
      </c>
      <c r="U194" s="3"/>
      <c r="V194" s="3">
        <v>1</v>
      </c>
      <c r="W194" s="3"/>
      <c r="X194" s="10">
        <v>1</v>
      </c>
      <c r="Z194" s="3"/>
      <c r="AA194" s="3"/>
      <c r="AB194" s="3"/>
      <c r="AC194" s="3"/>
      <c r="AD194" s="3"/>
      <c r="AF194" s="3"/>
      <c r="AH194" s="3">
        <v>14</v>
      </c>
      <c r="AI194" s="3"/>
      <c r="AJ194" s="3">
        <v>1</v>
      </c>
      <c r="AK194" s="3"/>
      <c r="AL194" s="10">
        <v>1</v>
      </c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79"/>
      <c r="BC194" s="79"/>
      <c r="BD194" s="79"/>
      <c r="BE194" s="79"/>
      <c r="BF194" s="79"/>
      <c r="BG194" s="79"/>
      <c r="BH194" s="79"/>
      <c r="BI194" s="79"/>
    </row>
    <row r="195" spans="1:61" ht="15.75" x14ac:dyDescent="0.2">
      <c r="A195" s="282"/>
      <c r="D195" s="277" t="s">
        <v>712</v>
      </c>
      <c r="E195" s="85" t="s">
        <v>581</v>
      </c>
      <c r="J195" s="3"/>
      <c r="K195" s="3"/>
      <c r="L195" s="3"/>
      <c r="M195" s="3"/>
      <c r="N195" s="3"/>
      <c r="O195" s="3"/>
      <c r="P195" s="3"/>
      <c r="Q195" s="3"/>
      <c r="R195" s="3"/>
      <c r="T195" s="3">
        <v>16</v>
      </c>
      <c r="U195" s="3"/>
      <c r="V195" s="3">
        <v>1</v>
      </c>
      <c r="W195" s="3"/>
      <c r="X195" s="10">
        <v>1</v>
      </c>
      <c r="Z195" s="3"/>
      <c r="AA195" s="3"/>
      <c r="AB195" s="3"/>
      <c r="AC195" s="3"/>
      <c r="AD195" s="3"/>
      <c r="AF195" s="3"/>
      <c r="AH195" s="3">
        <v>16</v>
      </c>
      <c r="AI195" s="3"/>
      <c r="AJ195" s="3">
        <v>1</v>
      </c>
      <c r="AK195" s="3"/>
      <c r="AL195" s="10">
        <v>1</v>
      </c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79"/>
      <c r="BC195" s="79"/>
      <c r="BD195" s="79"/>
      <c r="BE195" s="79"/>
      <c r="BF195" s="79"/>
      <c r="BG195" s="79"/>
      <c r="BH195" s="79"/>
      <c r="BI195" s="79"/>
    </row>
    <row r="196" spans="1:61" ht="15.75" x14ac:dyDescent="0.2">
      <c r="A196" s="282"/>
      <c r="D196" s="277" t="s">
        <v>713</v>
      </c>
      <c r="E196" s="85" t="s">
        <v>582</v>
      </c>
      <c r="J196" s="3"/>
      <c r="K196" s="3"/>
      <c r="L196" s="3"/>
      <c r="M196" s="3"/>
      <c r="N196" s="3"/>
      <c r="O196" s="3"/>
      <c r="P196" s="3"/>
      <c r="Q196" s="3"/>
      <c r="R196" s="3"/>
      <c r="T196" s="3">
        <v>12</v>
      </c>
      <c r="U196" s="3"/>
      <c r="V196" s="3">
        <v>1</v>
      </c>
      <c r="W196" s="3"/>
      <c r="X196" s="10">
        <v>1</v>
      </c>
      <c r="Z196" s="3"/>
      <c r="AA196" s="3"/>
      <c r="AB196" s="3"/>
      <c r="AC196" s="3"/>
      <c r="AD196" s="3"/>
      <c r="AF196" s="3"/>
      <c r="AH196" s="3">
        <v>12</v>
      </c>
      <c r="AI196" s="3"/>
      <c r="AJ196" s="3">
        <v>1</v>
      </c>
      <c r="AK196" s="3"/>
      <c r="AL196" s="10">
        <v>1</v>
      </c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79"/>
      <c r="BC196" s="79"/>
      <c r="BD196" s="79"/>
      <c r="BE196" s="79"/>
      <c r="BF196" s="79"/>
      <c r="BG196" s="79"/>
      <c r="BH196" s="79"/>
      <c r="BI196" s="79"/>
    </row>
    <row r="197" spans="1:61" ht="15.75" x14ac:dyDescent="0.2">
      <c r="A197" s="282"/>
      <c r="D197" s="277" t="s">
        <v>714</v>
      </c>
      <c r="E197" s="85" t="s">
        <v>594</v>
      </c>
      <c r="J197" s="3"/>
      <c r="K197" s="3"/>
      <c r="L197" s="3"/>
      <c r="M197" s="3"/>
      <c r="N197" s="3"/>
      <c r="O197" s="3"/>
      <c r="P197" s="3"/>
      <c r="Q197" s="3"/>
      <c r="R197" s="3"/>
      <c r="T197" s="3">
        <v>8</v>
      </c>
      <c r="U197" s="3"/>
      <c r="V197" s="3">
        <v>1</v>
      </c>
      <c r="W197" s="3"/>
      <c r="X197" s="10">
        <v>1</v>
      </c>
      <c r="Z197" s="3"/>
      <c r="AA197" s="3"/>
      <c r="AB197" s="3"/>
      <c r="AC197" s="3"/>
      <c r="AD197" s="3"/>
      <c r="AF197" s="3"/>
      <c r="AH197" s="3">
        <v>8</v>
      </c>
      <c r="AI197" s="3"/>
      <c r="AJ197" s="3">
        <v>1</v>
      </c>
      <c r="AK197" s="3"/>
      <c r="AL197" s="10">
        <v>1</v>
      </c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79"/>
      <c r="BC197" s="79"/>
      <c r="BD197" s="79"/>
      <c r="BE197" s="79"/>
      <c r="BF197" s="79"/>
      <c r="BG197" s="79"/>
      <c r="BH197" s="79"/>
      <c r="BI197" s="79"/>
    </row>
    <row r="198" spans="1:61" ht="15.75" x14ac:dyDescent="0.2">
      <c r="A198" s="282"/>
      <c r="D198" s="277" t="s">
        <v>715</v>
      </c>
      <c r="E198" s="85" t="s">
        <v>592</v>
      </c>
      <c r="J198" s="3"/>
      <c r="K198" s="3"/>
      <c r="L198" s="3"/>
      <c r="M198" s="3"/>
      <c r="N198" s="3"/>
      <c r="O198" s="3"/>
      <c r="P198" s="3"/>
      <c r="Q198" s="3"/>
      <c r="R198" s="3"/>
      <c r="T198" s="3">
        <v>16</v>
      </c>
      <c r="U198" s="3"/>
      <c r="V198" s="3">
        <v>1</v>
      </c>
      <c r="W198" s="3"/>
      <c r="X198" s="10">
        <v>1</v>
      </c>
      <c r="Z198" s="3"/>
      <c r="AA198" s="3"/>
      <c r="AB198" s="3"/>
      <c r="AC198" s="3"/>
      <c r="AD198" s="3"/>
      <c r="AF198" s="3"/>
      <c r="AH198" s="3">
        <v>16</v>
      </c>
      <c r="AI198" s="3"/>
      <c r="AJ198" s="3">
        <v>1</v>
      </c>
      <c r="AK198" s="3"/>
      <c r="AL198" s="10">
        <v>1</v>
      </c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79"/>
      <c r="BC198" s="79"/>
      <c r="BD198" s="79"/>
      <c r="BE198" s="79"/>
      <c r="BF198" s="79"/>
      <c r="BG198" s="79"/>
      <c r="BH198" s="79"/>
      <c r="BI198" s="79"/>
    </row>
    <row r="199" spans="1:61" ht="15" customHeight="1" x14ac:dyDescent="0.2">
      <c r="A199" s="282"/>
      <c r="D199" s="280" t="s">
        <v>716</v>
      </c>
      <c r="E199" s="281" t="s">
        <v>587</v>
      </c>
      <c r="J199" s="3"/>
      <c r="K199" s="3"/>
      <c r="L199" s="3"/>
      <c r="M199" s="3"/>
      <c r="N199" s="3"/>
      <c r="O199" s="3"/>
      <c r="P199" s="3"/>
      <c r="Q199" s="3"/>
      <c r="R199" s="3"/>
      <c r="T199" s="3">
        <v>16</v>
      </c>
      <c r="U199" s="3"/>
      <c r="V199" s="3">
        <v>1</v>
      </c>
      <c r="W199" s="3"/>
      <c r="X199" s="10">
        <v>1</v>
      </c>
      <c r="Z199" s="3"/>
      <c r="AA199" s="3"/>
      <c r="AB199" s="3"/>
      <c r="AC199" s="3"/>
      <c r="AD199" s="3"/>
      <c r="AF199" s="3"/>
      <c r="AH199" s="3">
        <v>16</v>
      </c>
      <c r="AI199" s="3"/>
      <c r="AJ199" s="3">
        <v>1</v>
      </c>
      <c r="AK199" s="3"/>
      <c r="AL199" s="10">
        <v>1</v>
      </c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79"/>
      <c r="BC199" s="79"/>
      <c r="BD199" s="79"/>
      <c r="BE199" s="79"/>
      <c r="BF199" s="79"/>
      <c r="BG199" s="79"/>
      <c r="BH199" s="79"/>
      <c r="BI199" s="79"/>
    </row>
    <row r="200" spans="1:61" ht="15.75" x14ac:dyDescent="0.2">
      <c r="A200" s="282"/>
      <c r="D200" s="277" t="s">
        <v>537</v>
      </c>
      <c r="E200" s="85" t="s">
        <v>685</v>
      </c>
      <c r="J200" s="3"/>
      <c r="K200" s="3"/>
      <c r="L200" s="3"/>
      <c r="M200" s="3"/>
      <c r="N200" s="3"/>
      <c r="O200" s="3"/>
      <c r="P200" s="3"/>
      <c r="Q200" s="3"/>
      <c r="R200" s="3"/>
      <c r="T200" s="3">
        <v>18</v>
      </c>
      <c r="U200" s="3"/>
      <c r="V200" s="3">
        <v>1</v>
      </c>
      <c r="W200" s="3"/>
      <c r="X200" s="10">
        <v>1</v>
      </c>
      <c r="Z200" s="3"/>
      <c r="AA200" s="3"/>
      <c r="AB200" s="3"/>
      <c r="AC200" s="3"/>
      <c r="AD200" s="3"/>
      <c r="AF200" s="3"/>
      <c r="AH200" s="3">
        <v>18</v>
      </c>
      <c r="AI200" s="3"/>
      <c r="AJ200" s="3">
        <v>1</v>
      </c>
      <c r="AK200" s="3"/>
      <c r="AL200" s="10">
        <v>1</v>
      </c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79"/>
      <c r="BC200" s="79"/>
      <c r="BD200" s="79"/>
      <c r="BE200" s="79"/>
      <c r="BF200" s="79"/>
      <c r="BG200" s="79"/>
      <c r="BH200" s="79"/>
      <c r="BI200" s="79"/>
    </row>
    <row r="201" spans="1:61" ht="14.1" customHeight="1" x14ac:dyDescent="0.2">
      <c r="D201" s="277" t="s">
        <v>136</v>
      </c>
      <c r="E201" s="85" t="s">
        <v>137</v>
      </c>
      <c r="J201" s="87"/>
      <c r="L201" s="87"/>
      <c r="N201" s="87"/>
      <c r="P201" s="87"/>
      <c r="R201" s="87"/>
      <c r="T201" s="87">
        <v>18</v>
      </c>
      <c r="V201" s="10">
        <v>1</v>
      </c>
      <c r="W201" s="87"/>
      <c r="X201" s="10">
        <v>1</v>
      </c>
      <c r="Z201" s="87"/>
      <c r="AB201" s="87"/>
      <c r="AD201" s="87"/>
      <c r="AF201" s="87"/>
      <c r="AH201" s="87">
        <v>18</v>
      </c>
      <c r="AJ201" s="10">
        <v>1</v>
      </c>
      <c r="AK201" s="87"/>
      <c r="AL201" s="10">
        <v>1</v>
      </c>
      <c r="AN201" s="87"/>
      <c r="AP201" s="87"/>
      <c r="AR201" s="87"/>
      <c r="AT201" s="87"/>
      <c r="AV201" s="87"/>
      <c r="AX201" s="87"/>
      <c r="AZ201" s="87"/>
      <c r="BB201" s="62"/>
      <c r="BC201" s="62"/>
      <c r="BD201" s="62"/>
      <c r="BE201" s="62"/>
      <c r="BF201" s="62"/>
      <c r="BG201" s="62"/>
      <c r="BH201" s="62"/>
      <c r="BI201" s="62"/>
    </row>
    <row r="202" spans="1:61" ht="14.1" customHeight="1" x14ac:dyDescent="0.2">
      <c r="A202" s="2"/>
      <c r="B202" s="2"/>
      <c r="C202" s="2"/>
      <c r="D202" s="2"/>
      <c r="E202" s="2"/>
      <c r="F202" s="2"/>
      <c r="G202" s="2"/>
      <c r="H202" s="10"/>
      <c r="I202" s="10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 spans="1:61" ht="14.1" customHeight="1" x14ac:dyDescent="0.2">
      <c r="A203" s="2"/>
      <c r="B203" s="2"/>
      <c r="C203" s="2"/>
      <c r="D203" s="2"/>
      <c r="E203" s="2"/>
      <c r="F203" s="2"/>
      <c r="G203" s="2"/>
      <c r="H203" s="10"/>
      <c r="I203" s="10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 spans="1:61" ht="14.1" customHeight="1" x14ac:dyDescent="0.2">
      <c r="A204" s="2"/>
      <c r="B204" s="2"/>
      <c r="C204" s="2"/>
      <c r="D204" s="2"/>
      <c r="E204" s="2"/>
      <c r="F204" s="2"/>
      <c r="G204" s="2"/>
      <c r="H204" s="10"/>
      <c r="I204" s="10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 spans="1:61" ht="14.1" customHeight="1" x14ac:dyDescent="0.2">
      <c r="A205" s="2"/>
      <c r="B205" s="2"/>
      <c r="C205" s="2"/>
      <c r="D205" s="2"/>
      <c r="E205" s="2"/>
      <c r="F205" s="2"/>
      <c r="G205" s="2"/>
      <c r="H205" s="10"/>
      <c r="I205" s="10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 spans="1:61" ht="14.1" customHeight="1" x14ac:dyDescent="0.2">
      <c r="A206" s="2"/>
      <c r="B206" s="2"/>
      <c r="C206" s="2"/>
      <c r="D206" s="2"/>
      <c r="E206" s="2"/>
      <c r="F206" s="2"/>
      <c r="G206" s="2"/>
      <c r="H206" s="10"/>
      <c r="I206" s="10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 spans="1:61" ht="14.1" customHeight="1" x14ac:dyDescent="0.2">
      <c r="A207" s="2"/>
      <c r="B207" s="2"/>
      <c r="C207" s="2"/>
      <c r="D207" s="2"/>
      <c r="E207" s="2"/>
      <c r="F207" s="2"/>
      <c r="G207" s="2"/>
      <c r="H207" s="10"/>
      <c r="I207" s="10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 spans="1:61" ht="14.1" customHeight="1" x14ac:dyDescent="0.2">
      <c r="A208" s="2"/>
      <c r="B208" s="2"/>
      <c r="C208" s="2"/>
      <c r="D208" s="2"/>
      <c r="E208" s="2"/>
      <c r="F208" s="2"/>
      <c r="G208" s="2"/>
      <c r="H208" s="10"/>
      <c r="I208" s="10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 spans="1:61" ht="14.1" customHeight="1" x14ac:dyDescent="0.2">
      <c r="A209" s="2"/>
      <c r="B209" s="2"/>
      <c r="C209" s="2"/>
      <c r="D209" s="2"/>
      <c r="E209" s="2"/>
      <c r="F209" s="2"/>
      <c r="G209" s="2"/>
      <c r="H209" s="10"/>
      <c r="I209" s="10"/>
      <c r="K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 spans="1:61" ht="14.1" customHeight="1" x14ac:dyDescent="0.2">
      <c r="BB210" s="2"/>
      <c r="BC210" s="2"/>
      <c r="BD210" s="2"/>
      <c r="BE210" s="2"/>
      <c r="BF210" s="2"/>
      <c r="BG210" s="2"/>
      <c r="BH210" s="2"/>
      <c r="BI210" s="2"/>
    </row>
  </sheetData>
  <sortState ref="A4:BO75">
    <sortCondition ref="B4:B75"/>
  </sortState>
  <mergeCells count="22">
    <mergeCell ref="A1:A2"/>
    <mergeCell ref="B1:B2"/>
    <mergeCell ref="C1:C2"/>
    <mergeCell ref="Z1:AC1"/>
    <mergeCell ref="D1:E1"/>
    <mergeCell ref="H1:H2"/>
    <mergeCell ref="F1:F2"/>
    <mergeCell ref="G1:G2"/>
    <mergeCell ref="N1:S1"/>
    <mergeCell ref="I1:I2"/>
    <mergeCell ref="J1:M1"/>
    <mergeCell ref="T1:Y1"/>
    <mergeCell ref="AF1:AG1"/>
    <mergeCell ref="AD1:AE1"/>
    <mergeCell ref="AN1:AU1"/>
    <mergeCell ref="BJ1:BJ2"/>
    <mergeCell ref="BB1:BC1"/>
    <mergeCell ref="BF1:BG1"/>
    <mergeCell ref="BH1:BI1"/>
    <mergeCell ref="BD1:BE1"/>
    <mergeCell ref="AV1:BA1"/>
    <mergeCell ref="AH1:AM1"/>
  </mergeCells>
  <phoneticPr fontId="0" type="noConversion"/>
  <printOptions headings="1" gridLines="1"/>
  <pageMargins left="0.2" right="0.21" top="0.26" bottom="0.45" header="0.18" footer="0.2"/>
  <pageSetup scale="65" pageOrder="overThenDown" orientation="landscape" r:id="rId1"/>
  <headerFooter alignWithMargins="0">
    <oddFooter>&amp;L&amp;F, &amp;A&amp;C&amp;D&amp;R&amp;P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1"/>
  <sheetViews>
    <sheetView zoomScale="75" workbookViewId="0">
      <pane xSplit="4" ySplit="4" topLeftCell="X39" activePane="bottomRight" state="frozen"/>
      <selection pane="topRight" activeCell="G1" sqref="G1"/>
      <selection pane="bottomLeft" activeCell="A5" sqref="A5"/>
      <selection pane="bottomRight" activeCell="D51" sqref="D51"/>
    </sheetView>
  </sheetViews>
  <sheetFormatPr defaultRowHeight="12.75" x14ac:dyDescent="0.2"/>
  <cols>
    <col min="1" max="1" width="15.140625" customWidth="1"/>
    <col min="2" max="2" width="10.85546875" customWidth="1"/>
    <col min="3" max="3" width="21.140625" customWidth="1"/>
    <col min="4" max="4" width="49.7109375" customWidth="1"/>
    <col min="5" max="5" width="21.42578125" customWidth="1"/>
    <col min="7" max="7" width="13.7109375" customWidth="1"/>
    <col min="8" max="8" width="33.7109375" customWidth="1"/>
    <col min="9" max="9" width="11.85546875" customWidth="1"/>
    <col min="10" max="10" width="12.42578125" customWidth="1"/>
    <col min="17" max="17" width="10.28515625" customWidth="1"/>
    <col min="18" max="18" width="14.140625" customWidth="1"/>
    <col min="20" max="20" width="10.7109375" customWidth="1"/>
    <col min="21" max="21" width="14.5703125" customWidth="1"/>
    <col min="23" max="23" width="11.140625" customWidth="1"/>
    <col min="24" max="24" width="13.7109375" customWidth="1"/>
    <col min="26" max="26" width="10.42578125" customWidth="1"/>
    <col min="27" max="27" width="14.7109375" customWidth="1"/>
    <col min="31" max="31" width="13.140625" customWidth="1"/>
    <col min="32" max="32" width="10.5703125" customWidth="1"/>
    <col min="33" max="33" width="14.5703125" customWidth="1"/>
    <col min="37" max="37" width="10.42578125" customWidth="1"/>
    <col min="38" max="38" width="14.7109375" customWidth="1"/>
    <col min="41" max="41" width="80.85546875" customWidth="1"/>
  </cols>
  <sheetData>
    <row r="1" spans="1:41" ht="39" customHeight="1" x14ac:dyDescent="0.2">
      <c r="A1" s="366" t="s">
        <v>401</v>
      </c>
      <c r="B1" s="369" t="s">
        <v>312</v>
      </c>
      <c r="C1" s="367">
        <v>42341</v>
      </c>
      <c r="D1" s="368"/>
      <c r="E1" s="176"/>
      <c r="F1" s="176"/>
      <c r="G1" s="336" t="s">
        <v>126</v>
      </c>
      <c r="H1" s="340" t="s">
        <v>127</v>
      </c>
      <c r="I1" s="337" t="s">
        <v>402</v>
      </c>
      <c r="J1" s="338" t="s">
        <v>403</v>
      </c>
      <c r="K1" s="339" t="s">
        <v>143</v>
      </c>
      <c r="L1" s="337" t="s">
        <v>0</v>
      </c>
      <c r="M1" s="333" t="s">
        <v>426</v>
      </c>
      <c r="N1" s="334" t="s">
        <v>90</v>
      </c>
      <c r="O1" s="362" t="s">
        <v>6</v>
      </c>
      <c r="P1" s="363"/>
      <c r="Q1" s="341" t="s">
        <v>7</v>
      </c>
      <c r="R1" s="342"/>
      <c r="S1" s="335" t="s">
        <v>529</v>
      </c>
      <c r="T1" s="341" t="s">
        <v>8</v>
      </c>
      <c r="U1" s="342"/>
      <c r="V1" s="335" t="s">
        <v>529</v>
      </c>
      <c r="W1" s="341" t="s">
        <v>9</v>
      </c>
      <c r="X1" s="342"/>
      <c r="Y1" s="335" t="s">
        <v>529</v>
      </c>
      <c r="Z1" s="358" t="s">
        <v>470</v>
      </c>
      <c r="AA1" s="359"/>
      <c r="AB1" s="335" t="s">
        <v>529</v>
      </c>
      <c r="AC1" s="360" t="s">
        <v>225</v>
      </c>
      <c r="AD1" s="361"/>
      <c r="AE1" s="361"/>
      <c r="AF1" s="361"/>
      <c r="AG1" s="361"/>
      <c r="AH1" s="335" t="s">
        <v>529</v>
      </c>
      <c r="AI1" s="343" t="s">
        <v>224</v>
      </c>
      <c r="AJ1" s="344"/>
      <c r="AK1" s="344"/>
      <c r="AL1" s="344"/>
      <c r="AM1" s="345" t="s">
        <v>529</v>
      </c>
      <c r="AN1" s="335" t="s">
        <v>530</v>
      </c>
      <c r="AO1" s="177" t="s">
        <v>92</v>
      </c>
    </row>
    <row r="2" spans="1:41" ht="35.25" customHeight="1" x14ac:dyDescent="0.2">
      <c r="A2" s="366"/>
      <c r="B2" s="369"/>
      <c r="C2" s="370" t="s">
        <v>14</v>
      </c>
      <c r="D2" s="340" t="s">
        <v>74</v>
      </c>
      <c r="E2" s="326" t="s">
        <v>531</v>
      </c>
      <c r="F2" s="326" t="s">
        <v>532</v>
      </c>
      <c r="G2" s="336"/>
      <c r="H2" s="340"/>
      <c r="I2" s="337"/>
      <c r="J2" s="338"/>
      <c r="K2" s="339"/>
      <c r="L2" s="337"/>
      <c r="M2" s="333"/>
      <c r="N2" s="334"/>
      <c r="O2" s="364"/>
      <c r="P2" s="365"/>
      <c r="Q2" s="327" t="s">
        <v>11</v>
      </c>
      <c r="R2" s="329" t="s">
        <v>559</v>
      </c>
      <c r="S2" s="335"/>
      <c r="T2" s="327" t="s">
        <v>11</v>
      </c>
      <c r="U2" s="329" t="s">
        <v>427</v>
      </c>
      <c r="V2" s="335"/>
      <c r="W2" s="327" t="s">
        <v>11</v>
      </c>
      <c r="X2" s="329" t="s">
        <v>427</v>
      </c>
      <c r="Y2" s="335"/>
      <c r="Z2" s="327" t="s">
        <v>11</v>
      </c>
      <c r="AA2" s="329" t="s">
        <v>427</v>
      </c>
      <c r="AB2" s="335"/>
      <c r="AC2" s="331" t="s">
        <v>147</v>
      </c>
      <c r="AD2" s="332"/>
      <c r="AE2" s="356" t="s">
        <v>148</v>
      </c>
      <c r="AF2" s="346" t="s">
        <v>11</v>
      </c>
      <c r="AG2" s="348" t="s">
        <v>427</v>
      </c>
      <c r="AH2" s="335"/>
      <c r="AI2" s="350" t="s">
        <v>147</v>
      </c>
      <c r="AJ2" s="351"/>
      <c r="AK2" s="352" t="s">
        <v>11</v>
      </c>
      <c r="AL2" s="354" t="s">
        <v>427</v>
      </c>
      <c r="AM2" s="345"/>
      <c r="AN2" s="335"/>
      <c r="AO2" s="177"/>
    </row>
    <row r="3" spans="1:41" ht="31.5" customHeight="1" x14ac:dyDescent="0.2">
      <c r="A3" s="366"/>
      <c r="B3" s="369"/>
      <c r="C3" s="370"/>
      <c r="D3" s="340"/>
      <c r="E3" s="326"/>
      <c r="F3" s="326"/>
      <c r="G3" s="336"/>
      <c r="H3" s="340"/>
      <c r="I3" s="337"/>
      <c r="J3" s="338"/>
      <c r="K3" s="339"/>
      <c r="L3" s="337"/>
      <c r="M3" s="333"/>
      <c r="N3" s="334"/>
      <c r="O3" s="238" t="s">
        <v>472</v>
      </c>
      <c r="P3" s="239" t="s">
        <v>471</v>
      </c>
      <c r="Q3" s="328"/>
      <c r="R3" s="330" t="s">
        <v>12</v>
      </c>
      <c r="S3" s="335"/>
      <c r="T3" s="328"/>
      <c r="U3" s="330" t="s">
        <v>12</v>
      </c>
      <c r="V3" s="335"/>
      <c r="W3" s="328"/>
      <c r="X3" s="330" t="s">
        <v>12</v>
      </c>
      <c r="Y3" s="335"/>
      <c r="Z3" s="328"/>
      <c r="AA3" s="330" t="s">
        <v>12</v>
      </c>
      <c r="AB3" s="335"/>
      <c r="AC3" s="178" t="s">
        <v>472</v>
      </c>
      <c r="AD3" s="179" t="s">
        <v>471</v>
      </c>
      <c r="AE3" s="357"/>
      <c r="AF3" s="347"/>
      <c r="AG3" s="349"/>
      <c r="AH3" s="335"/>
      <c r="AI3" s="180" t="s">
        <v>472</v>
      </c>
      <c r="AJ3" s="181" t="s">
        <v>471</v>
      </c>
      <c r="AK3" s="353"/>
      <c r="AL3" s="355"/>
      <c r="AM3" s="345"/>
      <c r="AN3" s="335"/>
      <c r="AO3" s="177"/>
    </row>
    <row r="4" spans="1:41" ht="11.25" customHeight="1" x14ac:dyDescent="0.2">
      <c r="A4" s="182"/>
      <c r="B4" s="182"/>
      <c r="C4" s="183"/>
      <c r="D4" s="184"/>
      <c r="E4" s="184"/>
      <c r="F4" s="184"/>
      <c r="G4" s="185"/>
      <c r="H4" s="183"/>
      <c r="I4" s="186"/>
      <c r="J4" s="186"/>
      <c r="K4" s="187"/>
      <c r="L4" s="188"/>
      <c r="M4" s="189"/>
      <c r="N4" s="190"/>
      <c r="O4" s="191"/>
      <c r="P4" s="192"/>
      <c r="Q4" s="193"/>
      <c r="R4" s="194"/>
      <c r="S4" s="195"/>
      <c r="T4" s="194"/>
      <c r="U4" s="194"/>
      <c r="V4" s="195"/>
      <c r="W4" s="194"/>
      <c r="X4" s="194"/>
      <c r="Y4" s="195"/>
      <c r="Z4" s="194"/>
      <c r="AA4" s="194"/>
      <c r="AB4" s="195"/>
      <c r="AC4" s="194"/>
      <c r="AD4" s="194"/>
      <c r="AE4" s="195"/>
      <c r="AF4" s="194"/>
      <c r="AG4" s="194"/>
      <c r="AH4" s="195"/>
      <c r="AI4" s="194"/>
      <c r="AJ4" s="194"/>
      <c r="AK4" s="194"/>
      <c r="AL4" s="194"/>
      <c r="AM4" s="195"/>
      <c r="AN4" s="195"/>
      <c r="AO4" s="194"/>
    </row>
    <row r="5" spans="1:41" ht="28.5" customHeight="1" x14ac:dyDescent="0.2">
      <c r="A5" s="196"/>
      <c r="B5" s="197" t="s">
        <v>326</v>
      </c>
      <c r="C5" s="198" t="s">
        <v>237</v>
      </c>
      <c r="D5" s="198" t="s">
        <v>238</v>
      </c>
      <c r="E5" s="321" t="s">
        <v>533</v>
      </c>
      <c r="F5" s="198" t="s">
        <v>534</v>
      </c>
      <c r="G5" s="199"/>
      <c r="H5" s="198"/>
      <c r="I5" s="200" t="s">
        <v>122</v>
      </c>
      <c r="J5" s="201" t="s">
        <v>144</v>
      </c>
      <c r="K5" s="197">
        <v>79</v>
      </c>
      <c r="L5" s="197">
        <v>2016</v>
      </c>
      <c r="M5" s="202" t="s">
        <v>104</v>
      </c>
      <c r="N5" s="202" t="s">
        <v>99</v>
      </c>
      <c r="O5" s="203">
        <v>41944</v>
      </c>
      <c r="P5" s="203">
        <v>41988</v>
      </c>
      <c r="Q5" s="202">
        <v>0</v>
      </c>
      <c r="R5" s="204"/>
      <c r="S5" s="235"/>
      <c r="T5" s="202">
        <v>0</v>
      </c>
      <c r="U5" s="204"/>
      <c r="V5" s="235" t="str">
        <f>IF(T5&gt;0,IF(U5&lt;($O5-7),"EARLY",IF(U5&gt;N($P5+7),"LATE","")),"")</f>
        <v/>
      </c>
      <c r="W5" s="202">
        <v>0</v>
      </c>
      <c r="X5" s="204"/>
      <c r="Y5" s="235" t="str">
        <f>IF(W5&gt;0,IF(X5&lt;($O5-7),"EARLY",IF(X5&gt;N($P5+7),"LATE","")),"")</f>
        <v/>
      </c>
      <c r="Z5" s="202">
        <v>0</v>
      </c>
      <c r="AA5" s="204"/>
      <c r="AB5" s="235" t="str">
        <f>IF(Z5&gt;0,IF(AA5&lt;($O5-7),"EARLY",IF(AA5&gt;N($P5+7),"LATE","")),"")</f>
        <v/>
      </c>
      <c r="AC5" s="203">
        <v>41944</v>
      </c>
      <c r="AD5" s="203">
        <v>41988</v>
      </c>
      <c r="AE5" s="236"/>
      <c r="AF5" s="202">
        <v>0</v>
      </c>
      <c r="AG5" s="204"/>
      <c r="AH5" s="235" t="str">
        <f>IF(AF5&gt;0,IF(AG5&lt;($AC5-7),"EARLY",IF(AG5&gt;N($AD5+7),"LATE","")),"")</f>
        <v/>
      </c>
      <c r="AI5" s="203">
        <v>41944</v>
      </c>
      <c r="AJ5" s="203">
        <v>41988</v>
      </c>
      <c r="AK5" s="202">
        <v>0</v>
      </c>
      <c r="AL5" s="204"/>
      <c r="AM5" s="235" t="str">
        <f>IF(AK5&gt;0,IF(AL5&lt;($AI5-7),"EARLY",IF(AL5&gt;N($AJ5+7),"LATE","")),"")</f>
        <v/>
      </c>
      <c r="AN5" s="235" t="str">
        <f>IF(OR(S5&lt;&gt;"",V5&lt;&gt;"",Y5&lt;&gt;"",AB5&lt;&gt;"",AH5&lt;&gt;"",AM5&lt;&gt;""),"CHECK","")</f>
        <v/>
      </c>
      <c r="AO5" s="205"/>
    </row>
    <row r="6" spans="1:41" ht="14.25" customHeight="1" x14ac:dyDescent="0.2">
      <c r="A6" s="206"/>
      <c r="B6" s="197" t="s">
        <v>326</v>
      </c>
      <c r="C6" s="198" t="s">
        <v>239</v>
      </c>
      <c r="D6" s="198" t="s">
        <v>240</v>
      </c>
      <c r="E6" s="322"/>
      <c r="F6" s="198" t="s">
        <v>534</v>
      </c>
      <c r="G6" s="199"/>
      <c r="H6" s="198"/>
      <c r="I6" s="200" t="s">
        <v>122</v>
      </c>
      <c r="J6" s="201" t="s">
        <v>144</v>
      </c>
      <c r="K6" s="197">
        <v>23</v>
      </c>
      <c r="L6" s="197">
        <v>2016</v>
      </c>
      <c r="M6" s="202" t="s">
        <v>104</v>
      </c>
      <c r="N6" s="202" t="s">
        <v>99</v>
      </c>
      <c r="O6" s="203">
        <v>42292</v>
      </c>
      <c r="P6" s="203">
        <v>42338</v>
      </c>
      <c r="Q6" s="202">
        <v>1</v>
      </c>
      <c r="R6" s="204"/>
      <c r="S6" s="235" t="str">
        <f t="shared" ref="S6:S43" si="0">IF(Q6&gt;0,IF(R6&lt;($O6-7),"EARLY",IF(R6&gt;N($P6+7),"LATE","")),"")</f>
        <v>EARLY</v>
      </c>
      <c r="T6" s="202">
        <v>0</v>
      </c>
      <c r="U6" s="204"/>
      <c r="V6" s="235" t="str">
        <f t="shared" ref="V6:V43" si="1">IF(T6&gt;0,IF(U6&lt;($O6-7),"EARLY",IF(U6&gt;N($P6+7),"LATE","")),"")</f>
        <v/>
      </c>
      <c r="W6" s="202">
        <v>1</v>
      </c>
      <c r="X6" s="204"/>
      <c r="Y6" s="235" t="str">
        <f t="shared" ref="Y6:Y43" si="2">IF(W6&gt;0,IF(X6&lt;($O6-7),"EARLY",IF(X6&gt;N($P6+7),"LATE","")),"")</f>
        <v>EARLY</v>
      </c>
      <c r="Z6" s="202">
        <v>1</v>
      </c>
      <c r="AA6" s="204"/>
      <c r="AB6" s="235" t="str">
        <f t="shared" ref="AB6:AB43" si="3">IF(Z6&gt;0,IF(AA6&lt;($O6-7),"EARLY",IF(AA6&gt;N($P6+7),"LATE","")),"")</f>
        <v>EARLY</v>
      </c>
      <c r="AC6" s="203">
        <v>42292</v>
      </c>
      <c r="AD6" s="203">
        <v>42338</v>
      </c>
      <c r="AE6" s="236"/>
      <c r="AF6" s="202">
        <v>1</v>
      </c>
      <c r="AG6" s="204"/>
      <c r="AH6" s="235" t="str">
        <f t="shared" ref="AH6:AH43" si="4">IF(AF6&gt;0,IF(AG6&lt;($AC6-7),"EARLY",IF(AG6&gt;N($AD6+7),"LATE","")),"")</f>
        <v>EARLY</v>
      </c>
      <c r="AI6" s="203">
        <v>42292</v>
      </c>
      <c r="AJ6" s="203">
        <v>42338</v>
      </c>
      <c r="AK6" s="202">
        <v>1</v>
      </c>
      <c r="AL6" s="204"/>
      <c r="AM6" s="235" t="str">
        <f t="shared" ref="AM6:AM43" si="5">IF(AK6&gt;0,IF(AL6&lt;($AI6-7),"EARLY",IF(AL6&gt;N($AJ6+7),"LATE","")),"")</f>
        <v>EARLY</v>
      </c>
      <c r="AN6" s="235" t="str">
        <f t="shared" ref="AN6:AN43" si="6">IF(OR(S6&lt;&gt;"",V6&lt;&gt;"",Y6&lt;&gt;"",AB6&lt;&gt;"",AH6&lt;&gt;"",AM6&lt;&gt;""),"CHECK","")</f>
        <v>CHECK</v>
      </c>
      <c r="AO6" s="205" t="s">
        <v>425</v>
      </c>
    </row>
    <row r="7" spans="1:41" ht="14.25" x14ac:dyDescent="0.2">
      <c r="A7" s="206"/>
      <c r="B7" s="207" t="s">
        <v>324</v>
      </c>
      <c r="C7" s="208" t="s">
        <v>53</v>
      </c>
      <c r="D7" s="208" t="s">
        <v>85</v>
      </c>
      <c r="E7" s="319" t="s">
        <v>535</v>
      </c>
      <c r="F7" s="208" t="s">
        <v>534</v>
      </c>
      <c r="G7" s="209"/>
      <c r="H7" s="208"/>
      <c r="I7" s="210" t="s">
        <v>122</v>
      </c>
      <c r="J7" s="210" t="s">
        <v>144</v>
      </c>
      <c r="K7" s="207">
        <v>38</v>
      </c>
      <c r="L7" s="211">
        <v>2016</v>
      </c>
      <c r="M7" s="212" t="s">
        <v>104</v>
      </c>
      <c r="N7" s="212" t="s">
        <v>99</v>
      </c>
      <c r="O7" s="213">
        <v>42231</v>
      </c>
      <c r="P7" s="213">
        <v>42277</v>
      </c>
      <c r="Q7" s="212">
        <v>0</v>
      </c>
      <c r="R7" s="214"/>
      <c r="S7" s="235" t="str">
        <f t="shared" si="0"/>
        <v/>
      </c>
      <c r="T7" s="212">
        <v>0</v>
      </c>
      <c r="U7" s="214"/>
      <c r="V7" s="235" t="str">
        <f t="shared" si="1"/>
        <v/>
      </c>
      <c r="W7" s="212">
        <v>0</v>
      </c>
      <c r="X7" s="214"/>
      <c r="Y7" s="235" t="str">
        <f t="shared" si="2"/>
        <v/>
      </c>
      <c r="Z7" s="212">
        <v>0</v>
      </c>
      <c r="AA7" s="214"/>
      <c r="AB7" s="235" t="str">
        <f t="shared" si="3"/>
        <v/>
      </c>
      <c r="AC7" s="213">
        <v>42200</v>
      </c>
      <c r="AD7" s="213">
        <v>42247</v>
      </c>
      <c r="AE7" s="236"/>
      <c r="AF7" s="212">
        <v>0</v>
      </c>
      <c r="AG7" s="214"/>
      <c r="AH7" s="235" t="str">
        <f t="shared" si="4"/>
        <v/>
      </c>
      <c r="AI7" s="213">
        <v>42200</v>
      </c>
      <c r="AJ7" s="213">
        <v>42247</v>
      </c>
      <c r="AK7" s="212">
        <v>0</v>
      </c>
      <c r="AL7" s="214"/>
      <c r="AM7" s="235" t="str">
        <f t="shared" si="5"/>
        <v/>
      </c>
      <c r="AN7" s="235" t="str">
        <f t="shared" si="6"/>
        <v/>
      </c>
      <c r="AO7" s="215"/>
    </row>
    <row r="8" spans="1:41" ht="14.25" x14ac:dyDescent="0.2">
      <c r="A8" s="196"/>
      <c r="B8" s="207" t="s">
        <v>324</v>
      </c>
      <c r="C8" s="208" t="s">
        <v>54</v>
      </c>
      <c r="D8" s="208" t="s">
        <v>86</v>
      </c>
      <c r="E8" s="320"/>
      <c r="F8" s="208" t="s">
        <v>534</v>
      </c>
      <c r="G8" s="209"/>
      <c r="H8" s="208"/>
      <c r="I8" s="210" t="s">
        <v>122</v>
      </c>
      <c r="J8" s="210" t="s">
        <v>144</v>
      </c>
      <c r="K8" s="207">
        <v>39</v>
      </c>
      <c r="L8" s="211">
        <v>2016</v>
      </c>
      <c r="M8" s="212" t="s">
        <v>106</v>
      </c>
      <c r="N8" s="212" t="s">
        <v>99</v>
      </c>
      <c r="O8" s="213">
        <v>42231</v>
      </c>
      <c r="P8" s="213">
        <v>42277</v>
      </c>
      <c r="Q8" s="212">
        <v>1</v>
      </c>
      <c r="R8" s="214"/>
      <c r="S8" s="235" t="str">
        <f t="shared" si="0"/>
        <v>EARLY</v>
      </c>
      <c r="T8" s="212">
        <v>0</v>
      </c>
      <c r="U8" s="214"/>
      <c r="V8" s="235" t="str">
        <f t="shared" si="1"/>
        <v/>
      </c>
      <c r="W8" s="212">
        <v>1</v>
      </c>
      <c r="X8" s="214"/>
      <c r="Y8" s="235" t="str">
        <f t="shared" si="2"/>
        <v>EARLY</v>
      </c>
      <c r="Z8" s="212">
        <v>1</v>
      </c>
      <c r="AA8" s="214"/>
      <c r="AB8" s="235" t="str">
        <f t="shared" si="3"/>
        <v>EARLY</v>
      </c>
      <c r="AC8" s="213">
        <v>42200</v>
      </c>
      <c r="AD8" s="213">
        <v>42247</v>
      </c>
      <c r="AE8" s="236"/>
      <c r="AF8" s="212">
        <v>1</v>
      </c>
      <c r="AG8" s="214"/>
      <c r="AH8" s="235" t="str">
        <f t="shared" si="4"/>
        <v>EARLY</v>
      </c>
      <c r="AI8" s="213">
        <v>42200</v>
      </c>
      <c r="AJ8" s="213">
        <v>42247</v>
      </c>
      <c r="AK8" s="212">
        <v>1</v>
      </c>
      <c r="AL8" s="214"/>
      <c r="AM8" s="235" t="str">
        <f t="shared" si="5"/>
        <v>EARLY</v>
      </c>
      <c r="AN8" s="235" t="str">
        <f t="shared" si="6"/>
        <v>CHECK</v>
      </c>
      <c r="AO8" s="215"/>
    </row>
    <row r="9" spans="1:41" ht="14.25" x14ac:dyDescent="0.2">
      <c r="A9" s="206"/>
      <c r="B9" s="197" t="s">
        <v>329</v>
      </c>
      <c r="C9" s="198" t="s">
        <v>65</v>
      </c>
      <c r="D9" s="198" t="s">
        <v>66</v>
      </c>
      <c r="E9" s="323" t="s">
        <v>536</v>
      </c>
      <c r="F9" s="234" t="s">
        <v>534</v>
      </c>
      <c r="G9" s="199"/>
      <c r="H9" s="198"/>
      <c r="I9" s="198" t="s">
        <v>122</v>
      </c>
      <c r="J9" s="201" t="s">
        <v>73</v>
      </c>
      <c r="K9" s="197">
        <v>5</v>
      </c>
      <c r="L9" s="197">
        <v>2016</v>
      </c>
      <c r="M9" s="202" t="s">
        <v>104</v>
      </c>
      <c r="N9" s="202" t="s">
        <v>100</v>
      </c>
      <c r="O9" s="203">
        <v>42231</v>
      </c>
      <c r="P9" s="203">
        <v>42277</v>
      </c>
      <c r="Q9" s="202">
        <v>0</v>
      </c>
      <c r="R9" s="204"/>
      <c r="S9" s="235" t="str">
        <f t="shared" si="0"/>
        <v/>
      </c>
      <c r="T9" s="202">
        <v>0</v>
      </c>
      <c r="U9" s="204"/>
      <c r="V9" s="235" t="str">
        <f t="shared" si="1"/>
        <v/>
      </c>
      <c r="W9" s="202">
        <v>0</v>
      </c>
      <c r="X9" s="204"/>
      <c r="Y9" s="235" t="str">
        <f t="shared" si="2"/>
        <v/>
      </c>
      <c r="Z9" s="202">
        <v>0</v>
      </c>
      <c r="AA9" s="204"/>
      <c r="AB9" s="235" t="str">
        <f t="shared" si="3"/>
        <v/>
      </c>
      <c r="AC9" s="203">
        <v>42231</v>
      </c>
      <c r="AD9" s="203">
        <v>42277</v>
      </c>
      <c r="AE9" s="236"/>
      <c r="AF9" s="202">
        <v>0</v>
      </c>
      <c r="AG9" s="204"/>
      <c r="AH9" s="235" t="str">
        <f t="shared" si="4"/>
        <v/>
      </c>
      <c r="AI9" s="203">
        <v>42231</v>
      </c>
      <c r="AJ9" s="203">
        <v>42277</v>
      </c>
      <c r="AK9" s="202">
        <v>0</v>
      </c>
      <c r="AL9" s="204"/>
      <c r="AM9" s="235" t="str">
        <f t="shared" si="5"/>
        <v/>
      </c>
      <c r="AN9" s="235" t="str">
        <f t="shared" si="6"/>
        <v/>
      </c>
      <c r="AO9" s="216"/>
    </row>
    <row r="10" spans="1:41" ht="14.25" x14ac:dyDescent="0.2">
      <c r="A10" s="206"/>
      <c r="B10" s="197" t="s">
        <v>329</v>
      </c>
      <c r="C10" s="198" t="s">
        <v>178</v>
      </c>
      <c r="D10" s="198" t="s">
        <v>64</v>
      </c>
      <c r="E10" s="324"/>
      <c r="F10" s="234" t="s">
        <v>534</v>
      </c>
      <c r="G10" s="199"/>
      <c r="H10" s="198"/>
      <c r="I10" s="198" t="s">
        <v>119</v>
      </c>
      <c r="J10" s="201" t="s">
        <v>144</v>
      </c>
      <c r="K10" s="197">
        <v>7</v>
      </c>
      <c r="L10" s="197">
        <v>2016</v>
      </c>
      <c r="M10" s="202" t="s">
        <v>106</v>
      </c>
      <c r="N10" s="202" t="s">
        <v>99</v>
      </c>
      <c r="O10" s="203">
        <v>42231</v>
      </c>
      <c r="P10" s="203">
        <v>42277</v>
      </c>
      <c r="Q10" s="202">
        <v>0</v>
      </c>
      <c r="R10" s="204"/>
      <c r="S10" s="235" t="str">
        <f t="shared" si="0"/>
        <v/>
      </c>
      <c r="T10" s="202">
        <v>0</v>
      </c>
      <c r="U10" s="204"/>
      <c r="V10" s="235" t="str">
        <f t="shared" si="1"/>
        <v/>
      </c>
      <c r="W10" s="202">
        <v>0</v>
      </c>
      <c r="X10" s="204"/>
      <c r="Y10" s="235" t="str">
        <f t="shared" si="2"/>
        <v/>
      </c>
      <c r="Z10" s="202">
        <v>0</v>
      </c>
      <c r="AA10" s="204"/>
      <c r="AB10" s="235" t="str">
        <f t="shared" si="3"/>
        <v/>
      </c>
      <c r="AC10" s="203">
        <v>42231</v>
      </c>
      <c r="AD10" s="203">
        <v>42277</v>
      </c>
      <c r="AE10" s="236"/>
      <c r="AF10" s="202">
        <v>0</v>
      </c>
      <c r="AG10" s="204"/>
      <c r="AH10" s="235" t="str">
        <f t="shared" si="4"/>
        <v/>
      </c>
      <c r="AI10" s="203">
        <v>42231</v>
      </c>
      <c r="AJ10" s="203">
        <v>42277</v>
      </c>
      <c r="AK10" s="202">
        <v>0</v>
      </c>
      <c r="AL10" s="204"/>
      <c r="AM10" s="235" t="str">
        <f t="shared" si="5"/>
        <v/>
      </c>
      <c r="AN10" s="235" t="str">
        <f t="shared" si="6"/>
        <v/>
      </c>
      <c r="AO10" s="216"/>
    </row>
    <row r="11" spans="1:41" ht="28.5" x14ac:dyDescent="0.2">
      <c r="A11" s="206"/>
      <c r="B11" s="197" t="s">
        <v>329</v>
      </c>
      <c r="C11" s="198" t="s">
        <v>537</v>
      </c>
      <c r="D11" s="198" t="s">
        <v>493</v>
      </c>
      <c r="E11" s="325"/>
      <c r="F11" s="234" t="s">
        <v>534</v>
      </c>
      <c r="G11" s="199"/>
      <c r="H11" s="198"/>
      <c r="I11" s="198" t="s">
        <v>119</v>
      </c>
      <c r="J11" s="201" t="s">
        <v>144</v>
      </c>
      <c r="K11" s="197"/>
      <c r="L11" s="197">
        <v>2016</v>
      </c>
      <c r="M11" s="202" t="s">
        <v>104</v>
      </c>
      <c r="N11" s="202" t="s">
        <v>99</v>
      </c>
      <c r="O11" s="203">
        <v>42231</v>
      </c>
      <c r="P11" s="203">
        <v>42277</v>
      </c>
      <c r="Q11" s="202">
        <v>1</v>
      </c>
      <c r="R11" s="204"/>
      <c r="S11" s="235" t="str">
        <f t="shared" si="0"/>
        <v>EARLY</v>
      </c>
      <c r="T11" s="202">
        <v>0</v>
      </c>
      <c r="U11" s="204"/>
      <c r="V11" s="235" t="str">
        <f t="shared" si="1"/>
        <v/>
      </c>
      <c r="W11" s="202">
        <v>1</v>
      </c>
      <c r="X11" s="204"/>
      <c r="Y11" s="235" t="str">
        <f t="shared" si="2"/>
        <v>EARLY</v>
      </c>
      <c r="Z11" s="202">
        <v>1</v>
      </c>
      <c r="AA11" s="204"/>
      <c r="AB11" s="235" t="str">
        <f t="shared" si="3"/>
        <v>EARLY</v>
      </c>
      <c r="AC11" s="203">
        <v>42193</v>
      </c>
      <c r="AD11" s="203">
        <v>42238</v>
      </c>
      <c r="AE11" s="236"/>
      <c r="AF11" s="202">
        <v>1</v>
      </c>
      <c r="AG11" s="204"/>
      <c r="AH11" s="235" t="str">
        <f t="shared" si="4"/>
        <v>EARLY</v>
      </c>
      <c r="AI11" s="203">
        <v>42193</v>
      </c>
      <c r="AJ11" s="203">
        <v>42238</v>
      </c>
      <c r="AK11" s="202">
        <v>1</v>
      </c>
      <c r="AL11" s="204"/>
      <c r="AM11" s="235" t="str">
        <f t="shared" si="5"/>
        <v>EARLY</v>
      </c>
      <c r="AN11" s="235" t="str">
        <f t="shared" si="6"/>
        <v>CHECK</v>
      </c>
      <c r="AO11" s="216"/>
    </row>
    <row r="12" spans="1:41" ht="14.25" x14ac:dyDescent="0.2">
      <c r="A12" s="217"/>
      <c r="B12" s="207" t="s">
        <v>321</v>
      </c>
      <c r="C12" s="208" t="s">
        <v>195</v>
      </c>
      <c r="D12" s="208" t="s">
        <v>196</v>
      </c>
      <c r="E12" s="232" t="s">
        <v>538</v>
      </c>
      <c r="F12" s="233" t="s">
        <v>534</v>
      </c>
      <c r="G12" s="209"/>
      <c r="H12" s="208"/>
      <c r="I12" s="208" t="s">
        <v>120</v>
      </c>
      <c r="J12" s="210" t="s">
        <v>230</v>
      </c>
      <c r="K12" s="207">
        <v>25</v>
      </c>
      <c r="L12" s="211">
        <v>2016</v>
      </c>
      <c r="M12" s="212" t="s">
        <v>105</v>
      </c>
      <c r="N12" s="212" t="s">
        <v>99</v>
      </c>
      <c r="O12" s="213">
        <v>42200</v>
      </c>
      <c r="P12" s="213">
        <v>42247</v>
      </c>
      <c r="Q12" s="212">
        <v>1</v>
      </c>
      <c r="R12" s="214"/>
      <c r="S12" s="235" t="str">
        <f t="shared" si="0"/>
        <v>EARLY</v>
      </c>
      <c r="T12" s="212">
        <v>0</v>
      </c>
      <c r="U12" s="214"/>
      <c r="V12" s="235" t="str">
        <f t="shared" si="1"/>
        <v/>
      </c>
      <c r="W12" s="212">
        <v>1</v>
      </c>
      <c r="X12" s="214"/>
      <c r="Y12" s="235" t="str">
        <f t="shared" si="2"/>
        <v>EARLY</v>
      </c>
      <c r="Z12" s="212">
        <v>1</v>
      </c>
      <c r="AA12" s="214"/>
      <c r="AB12" s="235" t="str">
        <f t="shared" si="3"/>
        <v>EARLY</v>
      </c>
      <c r="AC12" s="213">
        <v>42200</v>
      </c>
      <c r="AD12" s="213">
        <v>42247</v>
      </c>
      <c r="AE12" s="236"/>
      <c r="AF12" s="212">
        <v>1</v>
      </c>
      <c r="AG12" s="214"/>
      <c r="AH12" s="235" t="str">
        <f t="shared" si="4"/>
        <v>EARLY</v>
      </c>
      <c r="AI12" s="213">
        <v>42200</v>
      </c>
      <c r="AJ12" s="213">
        <v>42247</v>
      </c>
      <c r="AK12" s="212">
        <v>1</v>
      </c>
      <c r="AL12" s="214"/>
      <c r="AM12" s="235" t="str">
        <f t="shared" si="5"/>
        <v>EARLY</v>
      </c>
      <c r="AN12" s="235" t="str">
        <f t="shared" si="6"/>
        <v>CHECK</v>
      </c>
      <c r="AO12" s="215"/>
    </row>
    <row r="13" spans="1:41" ht="15" customHeight="1" x14ac:dyDescent="0.2">
      <c r="A13" s="206"/>
      <c r="B13" s="197" t="s">
        <v>619</v>
      </c>
      <c r="C13" s="198" t="s">
        <v>33</v>
      </c>
      <c r="D13" s="198" t="s">
        <v>37</v>
      </c>
      <c r="E13" s="321" t="s">
        <v>539</v>
      </c>
      <c r="F13" s="234" t="s">
        <v>534</v>
      </c>
      <c r="G13" s="199" t="s">
        <v>112</v>
      </c>
      <c r="H13" s="198" t="s">
        <v>111</v>
      </c>
      <c r="I13" s="198" t="s">
        <v>122</v>
      </c>
      <c r="J13" s="201" t="s">
        <v>144</v>
      </c>
      <c r="K13" s="197">
        <v>58</v>
      </c>
      <c r="L13" s="197">
        <v>2016</v>
      </c>
      <c r="M13" s="202" t="s">
        <v>104</v>
      </c>
      <c r="N13" s="202" t="s">
        <v>99</v>
      </c>
      <c r="O13" s="203">
        <v>42217</v>
      </c>
      <c r="P13" s="203">
        <v>42262</v>
      </c>
      <c r="Q13" s="202">
        <v>1</v>
      </c>
      <c r="R13" s="204"/>
      <c r="S13" s="235" t="str">
        <f t="shared" si="0"/>
        <v>EARLY</v>
      </c>
      <c r="T13" s="202">
        <v>0</v>
      </c>
      <c r="U13" s="204"/>
      <c r="V13" s="235" t="str">
        <f t="shared" si="1"/>
        <v/>
      </c>
      <c r="W13" s="202">
        <v>1</v>
      </c>
      <c r="X13" s="204"/>
      <c r="Y13" s="235" t="str">
        <f t="shared" si="2"/>
        <v>EARLY</v>
      </c>
      <c r="Z13" s="202">
        <v>1</v>
      </c>
      <c r="AA13" s="204"/>
      <c r="AB13" s="235" t="str">
        <f t="shared" si="3"/>
        <v>EARLY</v>
      </c>
      <c r="AC13" s="203">
        <v>42217</v>
      </c>
      <c r="AD13" s="203">
        <v>42262</v>
      </c>
      <c r="AE13" s="236"/>
      <c r="AF13" s="202">
        <v>1</v>
      </c>
      <c r="AG13" s="204"/>
      <c r="AH13" s="235" t="str">
        <f t="shared" si="4"/>
        <v>EARLY</v>
      </c>
      <c r="AI13" s="203">
        <v>42217</v>
      </c>
      <c r="AJ13" s="203">
        <v>42262</v>
      </c>
      <c r="AK13" s="202">
        <v>1</v>
      </c>
      <c r="AL13" s="204"/>
      <c r="AM13" s="235" t="str">
        <f t="shared" si="5"/>
        <v>EARLY</v>
      </c>
      <c r="AN13" s="235" t="str">
        <f t="shared" si="6"/>
        <v>CHECK</v>
      </c>
      <c r="AO13" s="216"/>
    </row>
    <row r="14" spans="1:41" ht="15" customHeight="1" x14ac:dyDescent="0.2">
      <c r="A14" s="206"/>
      <c r="B14" s="197" t="s">
        <v>619</v>
      </c>
      <c r="C14" s="198" t="s">
        <v>36</v>
      </c>
      <c r="D14" s="198" t="s">
        <v>38</v>
      </c>
      <c r="E14" s="322"/>
      <c r="F14" s="234" t="s">
        <v>534</v>
      </c>
      <c r="G14" s="199"/>
      <c r="H14" s="198"/>
      <c r="I14" s="198" t="s">
        <v>122</v>
      </c>
      <c r="J14" s="201" t="s">
        <v>230</v>
      </c>
      <c r="K14" s="197">
        <v>59</v>
      </c>
      <c r="L14" s="197">
        <v>2016</v>
      </c>
      <c r="M14" s="202" t="s">
        <v>104</v>
      </c>
      <c r="N14" s="202" t="s">
        <v>99</v>
      </c>
      <c r="O14" s="203">
        <v>42217</v>
      </c>
      <c r="P14" s="203">
        <v>42262</v>
      </c>
      <c r="Q14" s="202">
        <v>1</v>
      </c>
      <c r="R14" s="204"/>
      <c r="S14" s="235" t="str">
        <f t="shared" si="0"/>
        <v>EARLY</v>
      </c>
      <c r="T14" s="202">
        <v>0</v>
      </c>
      <c r="U14" s="204"/>
      <c r="V14" s="235" t="str">
        <f t="shared" si="1"/>
        <v/>
      </c>
      <c r="W14" s="202">
        <v>1</v>
      </c>
      <c r="X14" s="204"/>
      <c r="Y14" s="235" t="str">
        <f t="shared" si="2"/>
        <v>EARLY</v>
      </c>
      <c r="Z14" s="202">
        <v>1</v>
      </c>
      <c r="AA14" s="204"/>
      <c r="AB14" s="235" t="str">
        <f t="shared" si="3"/>
        <v>EARLY</v>
      </c>
      <c r="AC14" s="203">
        <v>42217</v>
      </c>
      <c r="AD14" s="203">
        <v>42262</v>
      </c>
      <c r="AE14" s="236"/>
      <c r="AF14" s="202">
        <v>1</v>
      </c>
      <c r="AG14" s="204"/>
      <c r="AH14" s="235" t="str">
        <f t="shared" si="4"/>
        <v>EARLY</v>
      </c>
      <c r="AI14" s="203">
        <v>42217</v>
      </c>
      <c r="AJ14" s="203">
        <v>42262</v>
      </c>
      <c r="AK14" s="202">
        <v>1</v>
      </c>
      <c r="AL14" s="204"/>
      <c r="AM14" s="235" t="str">
        <f t="shared" si="5"/>
        <v>EARLY</v>
      </c>
      <c r="AN14" s="235" t="str">
        <f t="shared" si="6"/>
        <v>CHECK</v>
      </c>
      <c r="AO14" s="216"/>
    </row>
    <row r="15" spans="1:41" ht="14.25" x14ac:dyDescent="0.2">
      <c r="A15" s="217"/>
      <c r="B15" s="207" t="s">
        <v>309</v>
      </c>
      <c r="C15" s="208">
        <v>2338523</v>
      </c>
      <c r="D15" s="208" t="s">
        <v>146</v>
      </c>
      <c r="E15" s="319" t="s">
        <v>540</v>
      </c>
      <c r="F15" s="233" t="s">
        <v>534</v>
      </c>
      <c r="G15" s="209"/>
      <c r="H15" s="208"/>
      <c r="I15" s="210" t="s">
        <v>122</v>
      </c>
      <c r="J15" s="210" t="s">
        <v>144</v>
      </c>
      <c r="K15" s="207">
        <v>45</v>
      </c>
      <c r="L15" s="211">
        <v>2016</v>
      </c>
      <c r="M15" s="212" t="s">
        <v>105</v>
      </c>
      <c r="N15" s="212" t="s">
        <v>99</v>
      </c>
      <c r="O15" s="213">
        <v>42139</v>
      </c>
      <c r="P15" s="213">
        <v>42185</v>
      </c>
      <c r="Q15" s="212">
        <v>1</v>
      </c>
      <c r="R15" s="214"/>
      <c r="S15" s="235" t="str">
        <f t="shared" si="0"/>
        <v>EARLY</v>
      </c>
      <c r="T15" s="212">
        <v>0</v>
      </c>
      <c r="U15" s="214"/>
      <c r="V15" s="235" t="str">
        <f t="shared" si="1"/>
        <v/>
      </c>
      <c r="W15" s="212">
        <v>1</v>
      </c>
      <c r="X15" s="214"/>
      <c r="Y15" s="235" t="str">
        <f t="shared" si="2"/>
        <v>EARLY</v>
      </c>
      <c r="Z15" s="212">
        <v>1</v>
      </c>
      <c r="AA15" s="214"/>
      <c r="AB15" s="235" t="str">
        <f t="shared" si="3"/>
        <v>EARLY</v>
      </c>
      <c r="AC15" s="213">
        <v>42248</v>
      </c>
      <c r="AD15" s="213">
        <v>42292</v>
      </c>
      <c r="AE15" s="236"/>
      <c r="AF15" s="212">
        <v>1</v>
      </c>
      <c r="AG15" s="214"/>
      <c r="AH15" s="235" t="str">
        <f t="shared" si="4"/>
        <v>EARLY</v>
      </c>
      <c r="AI15" s="213">
        <v>42248</v>
      </c>
      <c r="AJ15" s="213">
        <v>42292</v>
      </c>
      <c r="AK15" s="212">
        <v>1</v>
      </c>
      <c r="AL15" s="214"/>
      <c r="AM15" s="235" t="str">
        <f t="shared" si="5"/>
        <v>EARLY</v>
      </c>
      <c r="AN15" s="235" t="str">
        <f t="shared" si="6"/>
        <v>CHECK</v>
      </c>
      <c r="AO15" s="215"/>
    </row>
    <row r="16" spans="1:41" ht="14.25" x14ac:dyDescent="0.2">
      <c r="A16" s="217"/>
      <c r="B16" s="207" t="s">
        <v>309</v>
      </c>
      <c r="C16" s="208" t="s">
        <v>232</v>
      </c>
      <c r="D16" s="208" t="s">
        <v>29</v>
      </c>
      <c r="E16" s="320"/>
      <c r="F16" s="233" t="s">
        <v>534</v>
      </c>
      <c r="G16" s="209"/>
      <c r="H16" s="208"/>
      <c r="I16" s="208" t="s">
        <v>120</v>
      </c>
      <c r="J16" s="210" t="s">
        <v>230</v>
      </c>
      <c r="K16" s="207">
        <v>45</v>
      </c>
      <c r="L16" s="211">
        <v>2016</v>
      </c>
      <c r="M16" s="212" t="s">
        <v>104</v>
      </c>
      <c r="N16" s="212" t="s">
        <v>99</v>
      </c>
      <c r="O16" s="213">
        <v>42139</v>
      </c>
      <c r="P16" s="213">
        <v>42185</v>
      </c>
      <c r="Q16" s="212">
        <v>1</v>
      </c>
      <c r="R16" s="214"/>
      <c r="S16" s="235" t="str">
        <f t="shared" si="0"/>
        <v>EARLY</v>
      </c>
      <c r="T16" s="212">
        <v>0</v>
      </c>
      <c r="U16" s="214"/>
      <c r="V16" s="235" t="str">
        <f t="shared" si="1"/>
        <v/>
      </c>
      <c r="W16" s="212">
        <v>1</v>
      </c>
      <c r="X16" s="214"/>
      <c r="Y16" s="235" t="str">
        <f t="shared" si="2"/>
        <v>EARLY</v>
      </c>
      <c r="Z16" s="212">
        <v>1</v>
      </c>
      <c r="AA16" s="214"/>
      <c r="AB16" s="235" t="str">
        <f t="shared" si="3"/>
        <v>EARLY</v>
      </c>
      <c r="AC16" s="213">
        <v>42248</v>
      </c>
      <c r="AD16" s="213">
        <v>42292</v>
      </c>
      <c r="AE16" s="236"/>
      <c r="AF16" s="212">
        <v>1</v>
      </c>
      <c r="AG16" s="214"/>
      <c r="AH16" s="235" t="str">
        <f t="shared" si="4"/>
        <v>EARLY</v>
      </c>
      <c r="AI16" s="213">
        <v>42248</v>
      </c>
      <c r="AJ16" s="213">
        <v>42292</v>
      </c>
      <c r="AK16" s="212">
        <v>1</v>
      </c>
      <c r="AL16" s="214"/>
      <c r="AM16" s="235" t="str">
        <f t="shared" si="5"/>
        <v>EARLY</v>
      </c>
      <c r="AN16" s="235" t="str">
        <f t="shared" si="6"/>
        <v>CHECK</v>
      </c>
      <c r="AO16" s="215"/>
    </row>
    <row r="17" spans="1:41" ht="13.5" customHeight="1" x14ac:dyDescent="0.2">
      <c r="A17" s="206"/>
      <c r="B17" s="197" t="s">
        <v>331</v>
      </c>
      <c r="C17" s="198" t="s">
        <v>201</v>
      </c>
      <c r="D17" s="198" t="s">
        <v>192</v>
      </c>
      <c r="E17" s="198" t="s">
        <v>541</v>
      </c>
      <c r="F17" s="234" t="s">
        <v>534</v>
      </c>
      <c r="G17" s="218"/>
      <c r="H17" s="198"/>
      <c r="I17" s="201" t="s">
        <v>122</v>
      </c>
      <c r="J17" s="201" t="s">
        <v>73</v>
      </c>
      <c r="K17" s="197">
        <v>12</v>
      </c>
      <c r="L17" s="197">
        <v>2016</v>
      </c>
      <c r="M17" s="202" t="s">
        <v>104</v>
      </c>
      <c r="N17" s="202" t="s">
        <v>99</v>
      </c>
      <c r="O17" s="203">
        <v>42186</v>
      </c>
      <c r="P17" s="203">
        <v>42231</v>
      </c>
      <c r="Q17" s="202">
        <v>1</v>
      </c>
      <c r="R17" s="204"/>
      <c r="S17" s="235" t="str">
        <f t="shared" si="0"/>
        <v>EARLY</v>
      </c>
      <c r="T17" s="202">
        <v>0</v>
      </c>
      <c r="U17" s="204"/>
      <c r="V17" s="235" t="str">
        <f t="shared" si="1"/>
        <v/>
      </c>
      <c r="W17" s="202">
        <v>1</v>
      </c>
      <c r="X17" s="204"/>
      <c r="Y17" s="235" t="str">
        <f t="shared" si="2"/>
        <v>EARLY</v>
      </c>
      <c r="Z17" s="202">
        <v>1</v>
      </c>
      <c r="AA17" s="204"/>
      <c r="AB17" s="235" t="str">
        <f t="shared" si="3"/>
        <v>EARLY</v>
      </c>
      <c r="AC17" s="203">
        <v>42186</v>
      </c>
      <c r="AD17" s="203">
        <v>42231</v>
      </c>
      <c r="AE17" s="236"/>
      <c r="AF17" s="202">
        <v>1</v>
      </c>
      <c r="AG17" s="204"/>
      <c r="AH17" s="235" t="str">
        <f t="shared" si="4"/>
        <v>EARLY</v>
      </c>
      <c r="AI17" s="203">
        <v>42186</v>
      </c>
      <c r="AJ17" s="203">
        <v>42231</v>
      </c>
      <c r="AK17" s="202">
        <v>1</v>
      </c>
      <c r="AL17" s="204"/>
      <c r="AM17" s="235" t="str">
        <f t="shared" si="5"/>
        <v>EARLY</v>
      </c>
      <c r="AN17" s="235" t="str">
        <f t="shared" si="6"/>
        <v>CHECK</v>
      </c>
      <c r="AO17" s="216"/>
    </row>
    <row r="18" spans="1:41" ht="13.5" customHeight="1" x14ac:dyDescent="0.2">
      <c r="A18" s="196"/>
      <c r="B18" s="207" t="s">
        <v>318</v>
      </c>
      <c r="C18" s="208" t="s">
        <v>125</v>
      </c>
      <c r="D18" s="208" t="s">
        <v>129</v>
      </c>
      <c r="E18" s="208" t="s">
        <v>542</v>
      </c>
      <c r="F18" s="233" t="s">
        <v>534</v>
      </c>
      <c r="G18" s="209"/>
      <c r="H18" s="208"/>
      <c r="I18" s="210" t="s">
        <v>120</v>
      </c>
      <c r="J18" s="210" t="s">
        <v>73</v>
      </c>
      <c r="K18" s="207">
        <v>55</v>
      </c>
      <c r="L18" s="211">
        <v>2016</v>
      </c>
      <c r="M18" s="212" t="s">
        <v>104</v>
      </c>
      <c r="N18" s="212" t="s">
        <v>99</v>
      </c>
      <c r="O18" s="213">
        <v>42200</v>
      </c>
      <c r="P18" s="213">
        <v>42247</v>
      </c>
      <c r="Q18" s="212">
        <v>1</v>
      </c>
      <c r="R18" s="214"/>
      <c r="S18" s="235" t="str">
        <f t="shared" si="0"/>
        <v>EARLY</v>
      </c>
      <c r="T18" s="212">
        <v>0</v>
      </c>
      <c r="U18" s="214"/>
      <c r="V18" s="235" t="str">
        <f t="shared" si="1"/>
        <v/>
      </c>
      <c r="W18" s="212">
        <v>1</v>
      </c>
      <c r="X18" s="214"/>
      <c r="Y18" s="235" t="str">
        <f t="shared" si="2"/>
        <v>EARLY</v>
      </c>
      <c r="Z18" s="212">
        <v>1</v>
      </c>
      <c r="AA18" s="214"/>
      <c r="AB18" s="235" t="str">
        <f t="shared" si="3"/>
        <v>EARLY</v>
      </c>
      <c r="AC18" s="213">
        <v>42217</v>
      </c>
      <c r="AD18" s="213">
        <v>42262</v>
      </c>
      <c r="AE18" s="236"/>
      <c r="AF18" s="212">
        <v>1</v>
      </c>
      <c r="AG18" s="214"/>
      <c r="AH18" s="235" t="str">
        <f t="shared" si="4"/>
        <v>EARLY</v>
      </c>
      <c r="AI18" s="213">
        <v>42200</v>
      </c>
      <c r="AJ18" s="213">
        <v>42247</v>
      </c>
      <c r="AK18" s="212">
        <v>1</v>
      </c>
      <c r="AL18" s="214"/>
      <c r="AM18" s="235" t="str">
        <f t="shared" si="5"/>
        <v>EARLY</v>
      </c>
      <c r="AN18" s="235" t="str">
        <f t="shared" si="6"/>
        <v>CHECK</v>
      </c>
      <c r="AO18" s="215"/>
    </row>
    <row r="19" spans="1:41" ht="13.5" customHeight="1" x14ac:dyDescent="0.2">
      <c r="A19" s="206"/>
      <c r="B19" s="197" t="s">
        <v>313</v>
      </c>
      <c r="C19" s="198" t="s">
        <v>41</v>
      </c>
      <c r="D19" s="198" t="s">
        <v>79</v>
      </c>
      <c r="E19" s="198" t="s">
        <v>543</v>
      </c>
      <c r="F19" s="234" t="s">
        <v>534</v>
      </c>
      <c r="G19" s="218"/>
      <c r="H19" s="198"/>
      <c r="I19" s="201" t="s">
        <v>120</v>
      </c>
      <c r="J19" s="201" t="s">
        <v>73</v>
      </c>
      <c r="K19" s="197">
        <v>47</v>
      </c>
      <c r="L19" s="197">
        <v>2016</v>
      </c>
      <c r="M19" s="202" t="s">
        <v>104</v>
      </c>
      <c r="N19" s="202" t="s">
        <v>100</v>
      </c>
      <c r="O19" s="203">
        <v>42217</v>
      </c>
      <c r="P19" s="203">
        <v>42262</v>
      </c>
      <c r="Q19" s="202">
        <v>1</v>
      </c>
      <c r="R19" s="204"/>
      <c r="S19" s="235" t="str">
        <f t="shared" si="0"/>
        <v>EARLY</v>
      </c>
      <c r="T19" s="202">
        <v>0</v>
      </c>
      <c r="U19" s="204"/>
      <c r="V19" s="235" t="str">
        <f t="shared" si="1"/>
        <v/>
      </c>
      <c r="W19" s="202">
        <v>1</v>
      </c>
      <c r="X19" s="204"/>
      <c r="Y19" s="235" t="str">
        <f t="shared" si="2"/>
        <v>EARLY</v>
      </c>
      <c r="Z19" s="202">
        <v>1</v>
      </c>
      <c r="AA19" s="204"/>
      <c r="AB19" s="235" t="str">
        <f t="shared" si="3"/>
        <v>EARLY</v>
      </c>
      <c r="AC19" s="203">
        <v>42231</v>
      </c>
      <c r="AD19" s="203">
        <v>42277</v>
      </c>
      <c r="AE19" s="236"/>
      <c r="AF19" s="202">
        <v>1</v>
      </c>
      <c r="AG19" s="204"/>
      <c r="AH19" s="235" t="str">
        <f t="shared" si="4"/>
        <v>EARLY</v>
      </c>
      <c r="AI19" s="203">
        <v>42217</v>
      </c>
      <c r="AJ19" s="203">
        <v>42262</v>
      </c>
      <c r="AK19" s="202">
        <v>1</v>
      </c>
      <c r="AL19" s="204"/>
      <c r="AM19" s="235" t="str">
        <f t="shared" si="5"/>
        <v>EARLY</v>
      </c>
      <c r="AN19" s="235" t="str">
        <f t="shared" si="6"/>
        <v>CHECK</v>
      </c>
      <c r="AO19" s="216"/>
    </row>
    <row r="20" spans="1:41" ht="13.5" customHeight="1" x14ac:dyDescent="0.2">
      <c r="A20" s="196"/>
      <c r="B20" s="207" t="s">
        <v>323</v>
      </c>
      <c r="C20" s="208" t="s">
        <v>231</v>
      </c>
      <c r="D20" s="208" t="s">
        <v>101</v>
      </c>
      <c r="E20" s="208" t="s">
        <v>544</v>
      </c>
      <c r="F20" s="233" t="s">
        <v>534</v>
      </c>
      <c r="G20" s="209"/>
      <c r="H20" s="208"/>
      <c r="I20" s="210" t="s">
        <v>122</v>
      </c>
      <c r="J20" s="210" t="s">
        <v>144</v>
      </c>
      <c r="K20" s="207">
        <v>35</v>
      </c>
      <c r="L20" s="211">
        <v>2016</v>
      </c>
      <c r="M20" s="212" t="s">
        <v>104</v>
      </c>
      <c r="N20" s="212" t="s">
        <v>100</v>
      </c>
      <c r="O20" s="213">
        <v>42200</v>
      </c>
      <c r="P20" s="213">
        <v>42247</v>
      </c>
      <c r="Q20" s="212">
        <v>1</v>
      </c>
      <c r="R20" s="214"/>
      <c r="S20" s="235" t="str">
        <f t="shared" si="0"/>
        <v>EARLY</v>
      </c>
      <c r="T20" s="212">
        <v>0</v>
      </c>
      <c r="U20" s="214"/>
      <c r="V20" s="235" t="str">
        <f t="shared" si="1"/>
        <v/>
      </c>
      <c r="W20" s="212">
        <v>1</v>
      </c>
      <c r="X20" s="214"/>
      <c r="Y20" s="235" t="str">
        <f t="shared" si="2"/>
        <v>EARLY</v>
      </c>
      <c r="Z20" s="212">
        <v>1</v>
      </c>
      <c r="AA20" s="214"/>
      <c r="AB20" s="235" t="str">
        <f t="shared" si="3"/>
        <v>EARLY</v>
      </c>
      <c r="AC20" s="213">
        <v>42200</v>
      </c>
      <c r="AD20" s="213">
        <v>42247</v>
      </c>
      <c r="AE20" s="236"/>
      <c r="AF20" s="212">
        <v>1</v>
      </c>
      <c r="AG20" s="214"/>
      <c r="AH20" s="235" t="str">
        <f t="shared" si="4"/>
        <v>EARLY</v>
      </c>
      <c r="AI20" s="213">
        <v>42200</v>
      </c>
      <c r="AJ20" s="213">
        <v>42247</v>
      </c>
      <c r="AK20" s="212">
        <v>1</v>
      </c>
      <c r="AL20" s="214"/>
      <c r="AM20" s="235" t="str">
        <f t="shared" si="5"/>
        <v>EARLY</v>
      </c>
      <c r="AN20" s="235" t="str">
        <f t="shared" si="6"/>
        <v>CHECK</v>
      </c>
      <c r="AO20" s="215"/>
    </row>
    <row r="21" spans="1:41" ht="13.5" customHeight="1" x14ac:dyDescent="0.2">
      <c r="A21" s="206"/>
      <c r="B21" s="197" t="s">
        <v>308</v>
      </c>
      <c r="C21" s="198" t="s">
        <v>241</v>
      </c>
      <c r="D21" s="198" t="s">
        <v>151</v>
      </c>
      <c r="E21" s="321" t="s">
        <v>545</v>
      </c>
      <c r="F21" s="234" t="s">
        <v>534</v>
      </c>
      <c r="G21" s="218"/>
      <c r="H21" s="198"/>
      <c r="I21" s="201" t="s">
        <v>122</v>
      </c>
      <c r="J21" s="201" t="s">
        <v>144</v>
      </c>
      <c r="K21" s="197">
        <v>67</v>
      </c>
      <c r="L21" s="197">
        <v>2016</v>
      </c>
      <c r="M21" s="202" t="s">
        <v>105</v>
      </c>
      <c r="N21" s="202" t="s">
        <v>99</v>
      </c>
      <c r="O21" s="203">
        <v>42186</v>
      </c>
      <c r="P21" s="203">
        <v>42231</v>
      </c>
      <c r="Q21" s="202">
        <v>1</v>
      </c>
      <c r="R21" s="204"/>
      <c r="S21" s="235" t="str">
        <f t="shared" si="0"/>
        <v>EARLY</v>
      </c>
      <c r="T21" s="202">
        <v>0</v>
      </c>
      <c r="U21" s="204"/>
      <c r="V21" s="235" t="str">
        <f t="shared" si="1"/>
        <v/>
      </c>
      <c r="W21" s="202">
        <v>1</v>
      </c>
      <c r="X21" s="204"/>
      <c r="Y21" s="235" t="str">
        <f t="shared" si="2"/>
        <v>EARLY</v>
      </c>
      <c r="Z21" s="202">
        <v>1</v>
      </c>
      <c r="AA21" s="204"/>
      <c r="AB21" s="235" t="str">
        <f t="shared" si="3"/>
        <v>EARLY</v>
      </c>
      <c r="AC21" s="203">
        <v>42186</v>
      </c>
      <c r="AD21" s="203">
        <v>42231</v>
      </c>
      <c r="AE21" s="236"/>
      <c r="AF21" s="202">
        <v>1</v>
      </c>
      <c r="AG21" s="204"/>
      <c r="AH21" s="235" t="str">
        <f t="shared" si="4"/>
        <v>EARLY</v>
      </c>
      <c r="AI21" s="203">
        <v>42186</v>
      </c>
      <c r="AJ21" s="203">
        <v>42231</v>
      </c>
      <c r="AK21" s="202">
        <v>1</v>
      </c>
      <c r="AL21" s="204"/>
      <c r="AM21" s="235" t="str">
        <f t="shared" si="5"/>
        <v>EARLY</v>
      </c>
      <c r="AN21" s="235" t="str">
        <f t="shared" si="6"/>
        <v>CHECK</v>
      </c>
      <c r="AO21" s="216"/>
    </row>
    <row r="22" spans="1:41" ht="13.5" customHeight="1" x14ac:dyDescent="0.2">
      <c r="A22" s="206"/>
      <c r="B22" s="197" t="s">
        <v>308</v>
      </c>
      <c r="C22" s="198" t="s">
        <v>56</v>
      </c>
      <c r="D22" s="198" t="s">
        <v>57</v>
      </c>
      <c r="E22" s="322"/>
      <c r="F22" s="234" t="s">
        <v>534</v>
      </c>
      <c r="G22" s="218"/>
      <c r="H22" s="198"/>
      <c r="I22" s="201" t="s">
        <v>120</v>
      </c>
      <c r="J22" s="201" t="s">
        <v>230</v>
      </c>
      <c r="K22" s="197">
        <v>45</v>
      </c>
      <c r="L22" s="197">
        <v>2016</v>
      </c>
      <c r="M22" s="202" t="s">
        <v>104</v>
      </c>
      <c r="N22" s="202" t="s">
        <v>99</v>
      </c>
      <c r="O22" s="203">
        <v>42156</v>
      </c>
      <c r="P22" s="203">
        <v>42200</v>
      </c>
      <c r="Q22" s="202">
        <v>1</v>
      </c>
      <c r="R22" s="204"/>
      <c r="S22" s="235" t="str">
        <f t="shared" si="0"/>
        <v>EARLY</v>
      </c>
      <c r="T22" s="202">
        <v>0</v>
      </c>
      <c r="U22" s="204"/>
      <c r="V22" s="235" t="str">
        <f t="shared" si="1"/>
        <v/>
      </c>
      <c r="W22" s="202">
        <v>1</v>
      </c>
      <c r="X22" s="204"/>
      <c r="Y22" s="235" t="str">
        <f t="shared" si="2"/>
        <v>EARLY</v>
      </c>
      <c r="Z22" s="202">
        <v>1</v>
      </c>
      <c r="AA22" s="204"/>
      <c r="AB22" s="235" t="str">
        <f t="shared" si="3"/>
        <v>EARLY</v>
      </c>
      <c r="AC22" s="203">
        <v>42217</v>
      </c>
      <c r="AD22" s="203">
        <v>42262</v>
      </c>
      <c r="AE22" s="236"/>
      <c r="AF22" s="202">
        <v>1</v>
      </c>
      <c r="AG22" s="204"/>
      <c r="AH22" s="235" t="str">
        <f t="shared" si="4"/>
        <v>EARLY</v>
      </c>
      <c r="AI22" s="203">
        <v>42217</v>
      </c>
      <c r="AJ22" s="203">
        <v>42262</v>
      </c>
      <c r="AK22" s="202">
        <v>1</v>
      </c>
      <c r="AL22" s="204"/>
      <c r="AM22" s="235" t="str">
        <f t="shared" si="5"/>
        <v>EARLY</v>
      </c>
      <c r="AN22" s="235" t="str">
        <f t="shared" si="6"/>
        <v>CHECK</v>
      </c>
      <c r="AO22" s="216"/>
    </row>
    <row r="23" spans="1:41" ht="13.5" customHeight="1" x14ac:dyDescent="0.2">
      <c r="A23" s="196"/>
      <c r="B23" s="207" t="s">
        <v>317</v>
      </c>
      <c r="C23" s="208" t="s">
        <v>480</v>
      </c>
      <c r="D23" s="208" t="s">
        <v>481</v>
      </c>
      <c r="E23" s="208" t="s">
        <v>546</v>
      </c>
      <c r="F23" s="233" t="s">
        <v>534</v>
      </c>
      <c r="G23" s="209"/>
      <c r="H23" s="208"/>
      <c r="I23" s="210" t="s">
        <v>120</v>
      </c>
      <c r="J23" s="210" t="s">
        <v>230</v>
      </c>
      <c r="K23" s="207">
        <v>51</v>
      </c>
      <c r="L23" s="211">
        <v>2016</v>
      </c>
      <c r="M23" s="212" t="s">
        <v>105</v>
      </c>
      <c r="N23" s="212" t="s">
        <v>99</v>
      </c>
      <c r="O23" s="213">
        <v>42186</v>
      </c>
      <c r="P23" s="213">
        <v>42231</v>
      </c>
      <c r="Q23" s="212">
        <v>1</v>
      </c>
      <c r="R23" s="214"/>
      <c r="S23" s="235" t="str">
        <f t="shared" si="0"/>
        <v>EARLY</v>
      </c>
      <c r="T23" s="212">
        <v>0</v>
      </c>
      <c r="U23" s="214"/>
      <c r="V23" s="235" t="str">
        <f t="shared" si="1"/>
        <v/>
      </c>
      <c r="W23" s="212">
        <v>1</v>
      </c>
      <c r="X23" s="214"/>
      <c r="Y23" s="235" t="str">
        <f t="shared" si="2"/>
        <v>EARLY</v>
      </c>
      <c r="Z23" s="212">
        <v>1</v>
      </c>
      <c r="AA23" s="214"/>
      <c r="AB23" s="235" t="str">
        <f t="shared" si="3"/>
        <v>EARLY</v>
      </c>
      <c r="AC23" s="213">
        <v>42186</v>
      </c>
      <c r="AD23" s="213">
        <v>42231</v>
      </c>
      <c r="AE23" s="242"/>
      <c r="AF23" s="212">
        <v>1</v>
      </c>
      <c r="AG23" s="214"/>
      <c r="AH23" s="235" t="str">
        <f t="shared" si="4"/>
        <v>EARLY</v>
      </c>
      <c r="AI23" s="213">
        <v>42186</v>
      </c>
      <c r="AJ23" s="213">
        <v>42231</v>
      </c>
      <c r="AK23" s="212">
        <v>1</v>
      </c>
      <c r="AL23" s="214"/>
      <c r="AM23" s="235" t="str">
        <f t="shared" si="5"/>
        <v>EARLY</v>
      </c>
      <c r="AN23" s="235" t="str">
        <f t="shared" si="6"/>
        <v>CHECK</v>
      </c>
      <c r="AO23" s="215"/>
    </row>
    <row r="24" spans="1:41" ht="13.5" customHeight="1" x14ac:dyDescent="0.2">
      <c r="A24" s="206"/>
      <c r="B24" s="197" t="s">
        <v>340</v>
      </c>
      <c r="C24" s="198" t="s">
        <v>50</v>
      </c>
      <c r="D24" s="198" t="s">
        <v>83</v>
      </c>
      <c r="E24" s="198" t="s">
        <v>547</v>
      </c>
      <c r="F24" s="234" t="s">
        <v>534</v>
      </c>
      <c r="G24" s="218"/>
      <c r="H24" s="198"/>
      <c r="I24" s="198" t="s">
        <v>118</v>
      </c>
      <c r="J24" s="201" t="s">
        <v>73</v>
      </c>
      <c r="K24" s="197">
        <v>73</v>
      </c>
      <c r="L24" s="197">
        <v>2016</v>
      </c>
      <c r="M24" s="202" t="s">
        <v>104</v>
      </c>
      <c r="N24" s="202" t="s">
        <v>100</v>
      </c>
      <c r="O24" s="203">
        <v>42217</v>
      </c>
      <c r="P24" s="203">
        <v>42262</v>
      </c>
      <c r="Q24" s="202">
        <v>1</v>
      </c>
      <c r="R24" s="204"/>
      <c r="S24" s="235" t="str">
        <f t="shared" si="0"/>
        <v>EARLY</v>
      </c>
      <c r="T24" s="202">
        <v>0</v>
      </c>
      <c r="U24" s="204"/>
      <c r="V24" s="235" t="str">
        <f t="shared" si="1"/>
        <v/>
      </c>
      <c r="W24" s="202">
        <v>1</v>
      </c>
      <c r="X24" s="204"/>
      <c r="Y24" s="235" t="str">
        <f t="shared" si="2"/>
        <v>EARLY</v>
      </c>
      <c r="Z24" s="202">
        <v>1</v>
      </c>
      <c r="AA24" s="204"/>
      <c r="AB24" s="235" t="str">
        <f t="shared" si="3"/>
        <v>EARLY</v>
      </c>
      <c r="AC24" s="203">
        <v>42200</v>
      </c>
      <c r="AD24" s="203">
        <v>42247</v>
      </c>
      <c r="AE24" s="236"/>
      <c r="AF24" s="202">
        <v>1</v>
      </c>
      <c r="AG24" s="204"/>
      <c r="AH24" s="235" t="str">
        <f t="shared" si="4"/>
        <v>EARLY</v>
      </c>
      <c r="AI24" s="203">
        <v>42200</v>
      </c>
      <c r="AJ24" s="203">
        <v>42247</v>
      </c>
      <c r="AK24" s="202">
        <v>1</v>
      </c>
      <c r="AL24" s="204"/>
      <c r="AM24" s="235" t="str">
        <f t="shared" si="5"/>
        <v>EARLY</v>
      </c>
      <c r="AN24" s="235" t="str">
        <f t="shared" si="6"/>
        <v>CHECK</v>
      </c>
      <c r="AO24" s="216"/>
    </row>
    <row r="25" spans="1:41" ht="13.5" customHeight="1" x14ac:dyDescent="0.2">
      <c r="A25" s="206"/>
      <c r="B25" s="207" t="s">
        <v>320</v>
      </c>
      <c r="C25" s="208" t="s">
        <v>164</v>
      </c>
      <c r="D25" s="208" t="s">
        <v>165</v>
      </c>
      <c r="E25" s="319" t="s">
        <v>548</v>
      </c>
      <c r="F25" s="233" t="s">
        <v>534</v>
      </c>
      <c r="G25" s="209"/>
      <c r="H25" s="208"/>
      <c r="I25" s="208" t="s">
        <v>119</v>
      </c>
      <c r="J25" s="210" t="s">
        <v>144</v>
      </c>
      <c r="K25" s="207">
        <v>44</v>
      </c>
      <c r="L25" s="211">
        <v>2016</v>
      </c>
      <c r="M25" s="212" t="s">
        <v>106</v>
      </c>
      <c r="N25" s="212" t="s">
        <v>100</v>
      </c>
      <c r="O25" s="213">
        <v>42217</v>
      </c>
      <c r="P25" s="213">
        <v>42262</v>
      </c>
      <c r="Q25" s="212">
        <v>1</v>
      </c>
      <c r="R25" s="214"/>
      <c r="S25" s="235" t="str">
        <f t="shared" si="0"/>
        <v>EARLY</v>
      </c>
      <c r="T25" s="212">
        <v>0</v>
      </c>
      <c r="U25" s="214"/>
      <c r="V25" s="235" t="str">
        <f t="shared" si="1"/>
        <v/>
      </c>
      <c r="W25" s="212">
        <v>1</v>
      </c>
      <c r="X25" s="214"/>
      <c r="Y25" s="235" t="str">
        <f t="shared" si="2"/>
        <v>EARLY</v>
      </c>
      <c r="Z25" s="212">
        <v>1</v>
      </c>
      <c r="AA25" s="214"/>
      <c r="AB25" s="235" t="str">
        <f t="shared" si="3"/>
        <v>EARLY</v>
      </c>
      <c r="AC25" s="213">
        <v>42217</v>
      </c>
      <c r="AD25" s="213">
        <v>42262</v>
      </c>
      <c r="AE25" s="236"/>
      <c r="AF25" s="212">
        <v>1</v>
      </c>
      <c r="AG25" s="214"/>
      <c r="AH25" s="235" t="str">
        <f t="shared" si="4"/>
        <v>EARLY</v>
      </c>
      <c r="AI25" s="213">
        <v>42217</v>
      </c>
      <c r="AJ25" s="213">
        <v>42262</v>
      </c>
      <c r="AK25" s="212">
        <v>1</v>
      </c>
      <c r="AL25" s="214"/>
      <c r="AM25" s="235" t="str">
        <f t="shared" si="5"/>
        <v>EARLY</v>
      </c>
      <c r="AN25" s="235" t="str">
        <f t="shared" si="6"/>
        <v>CHECK</v>
      </c>
      <c r="AO25" s="215"/>
    </row>
    <row r="26" spans="1:41" ht="13.5" customHeight="1" x14ac:dyDescent="0.2">
      <c r="A26" s="206"/>
      <c r="B26" s="207" t="s">
        <v>320</v>
      </c>
      <c r="C26" s="208" t="s">
        <v>166</v>
      </c>
      <c r="D26" s="208" t="s">
        <v>167</v>
      </c>
      <c r="E26" s="320"/>
      <c r="F26" s="233" t="s">
        <v>534</v>
      </c>
      <c r="G26" s="209"/>
      <c r="H26" s="208"/>
      <c r="I26" s="208" t="s">
        <v>120</v>
      </c>
      <c r="J26" s="210" t="s">
        <v>73</v>
      </c>
      <c r="K26" s="207">
        <v>47</v>
      </c>
      <c r="L26" s="211">
        <v>2016</v>
      </c>
      <c r="M26" s="212" t="s">
        <v>106</v>
      </c>
      <c r="N26" s="212" t="s">
        <v>100</v>
      </c>
      <c r="O26" s="213">
        <v>42217</v>
      </c>
      <c r="P26" s="213">
        <v>42262</v>
      </c>
      <c r="Q26" s="212">
        <v>1</v>
      </c>
      <c r="R26" s="214"/>
      <c r="S26" s="235" t="str">
        <f t="shared" si="0"/>
        <v>EARLY</v>
      </c>
      <c r="T26" s="212">
        <v>0</v>
      </c>
      <c r="U26" s="214"/>
      <c r="V26" s="235" t="str">
        <f t="shared" si="1"/>
        <v/>
      </c>
      <c r="W26" s="212">
        <v>1</v>
      </c>
      <c r="X26" s="214"/>
      <c r="Y26" s="235" t="str">
        <f t="shared" si="2"/>
        <v>EARLY</v>
      </c>
      <c r="Z26" s="212">
        <v>1</v>
      </c>
      <c r="AA26" s="214"/>
      <c r="AB26" s="235" t="str">
        <f t="shared" si="3"/>
        <v>EARLY</v>
      </c>
      <c r="AC26" s="213">
        <v>42217</v>
      </c>
      <c r="AD26" s="213">
        <v>42262</v>
      </c>
      <c r="AE26" s="236"/>
      <c r="AF26" s="212">
        <v>1</v>
      </c>
      <c r="AG26" s="214"/>
      <c r="AH26" s="235" t="str">
        <f t="shared" si="4"/>
        <v>EARLY</v>
      </c>
      <c r="AI26" s="213">
        <v>42217</v>
      </c>
      <c r="AJ26" s="213">
        <v>42262</v>
      </c>
      <c r="AK26" s="212">
        <v>1</v>
      </c>
      <c r="AL26" s="214"/>
      <c r="AM26" s="235" t="str">
        <f t="shared" si="5"/>
        <v>EARLY</v>
      </c>
      <c r="AN26" s="235" t="str">
        <f t="shared" si="6"/>
        <v>CHECK</v>
      </c>
      <c r="AO26" s="215"/>
    </row>
    <row r="27" spans="1:41" ht="13.5" customHeight="1" x14ac:dyDescent="0.2">
      <c r="A27" s="206"/>
      <c r="B27" s="197" t="s">
        <v>333</v>
      </c>
      <c r="C27" s="198" t="s">
        <v>59</v>
      </c>
      <c r="D27" s="198" t="s">
        <v>89</v>
      </c>
      <c r="E27" s="198" t="s">
        <v>626</v>
      </c>
      <c r="F27" s="234" t="s">
        <v>534</v>
      </c>
      <c r="G27" s="199"/>
      <c r="H27" s="198"/>
      <c r="I27" s="198" t="s">
        <v>119</v>
      </c>
      <c r="J27" s="201" t="s">
        <v>144</v>
      </c>
      <c r="K27" s="197">
        <v>21</v>
      </c>
      <c r="L27" s="197">
        <v>2016</v>
      </c>
      <c r="M27" s="202" t="s">
        <v>104</v>
      </c>
      <c r="N27" s="202" t="s">
        <v>99</v>
      </c>
      <c r="O27" s="203">
        <v>42200</v>
      </c>
      <c r="P27" s="203">
        <v>42247</v>
      </c>
      <c r="Q27" s="202">
        <v>0</v>
      </c>
      <c r="R27" s="204"/>
      <c r="S27" s="235" t="str">
        <f t="shared" si="0"/>
        <v/>
      </c>
      <c r="T27" s="202">
        <v>0</v>
      </c>
      <c r="U27" s="204"/>
      <c r="V27" s="235" t="str">
        <f t="shared" si="1"/>
        <v/>
      </c>
      <c r="W27" s="202">
        <v>0</v>
      </c>
      <c r="X27" s="204"/>
      <c r="Y27" s="235" t="str">
        <f t="shared" si="2"/>
        <v/>
      </c>
      <c r="Z27" s="202">
        <v>0</v>
      </c>
      <c r="AA27" s="204"/>
      <c r="AB27" s="235" t="str">
        <f t="shared" si="3"/>
        <v/>
      </c>
      <c r="AC27" s="203">
        <v>42200</v>
      </c>
      <c r="AD27" s="203">
        <v>42247</v>
      </c>
      <c r="AE27" s="236"/>
      <c r="AF27" s="202">
        <v>0</v>
      </c>
      <c r="AG27" s="204"/>
      <c r="AH27" s="235" t="str">
        <f t="shared" si="4"/>
        <v/>
      </c>
      <c r="AI27" s="203">
        <v>42200</v>
      </c>
      <c r="AJ27" s="203">
        <v>42247</v>
      </c>
      <c r="AK27" s="202">
        <v>0</v>
      </c>
      <c r="AL27" s="202"/>
      <c r="AM27" s="235" t="str">
        <f t="shared" si="5"/>
        <v/>
      </c>
      <c r="AN27" s="235" t="str">
        <f t="shared" si="6"/>
        <v/>
      </c>
      <c r="AO27" s="216"/>
    </row>
    <row r="28" spans="1:41" ht="13.5" customHeight="1" x14ac:dyDescent="0.2">
      <c r="A28" s="217"/>
      <c r="B28" s="207" t="s">
        <v>307</v>
      </c>
      <c r="C28" s="208" t="s">
        <v>43</v>
      </c>
      <c r="D28" s="208" t="s">
        <v>44</v>
      </c>
      <c r="E28" s="208" t="s">
        <v>549</v>
      </c>
      <c r="F28" s="233" t="s">
        <v>534</v>
      </c>
      <c r="G28" s="209"/>
      <c r="H28" s="208"/>
      <c r="I28" s="208" t="s">
        <v>122</v>
      </c>
      <c r="J28" s="210" t="s">
        <v>73</v>
      </c>
      <c r="K28" s="207">
        <v>83</v>
      </c>
      <c r="L28" s="211">
        <v>2016</v>
      </c>
      <c r="M28" s="212" t="s">
        <v>104</v>
      </c>
      <c r="N28" s="212" t="s">
        <v>99</v>
      </c>
      <c r="O28" s="213">
        <v>42200</v>
      </c>
      <c r="P28" s="213">
        <v>42247</v>
      </c>
      <c r="Q28" s="212">
        <v>1</v>
      </c>
      <c r="R28" s="214"/>
      <c r="S28" s="235" t="str">
        <f t="shared" si="0"/>
        <v>EARLY</v>
      </c>
      <c r="T28" s="212">
        <v>0</v>
      </c>
      <c r="U28" s="214"/>
      <c r="V28" s="235" t="str">
        <f t="shared" si="1"/>
        <v/>
      </c>
      <c r="W28" s="212">
        <v>1</v>
      </c>
      <c r="X28" s="214"/>
      <c r="Y28" s="235" t="str">
        <f t="shared" si="2"/>
        <v>EARLY</v>
      </c>
      <c r="Z28" s="212">
        <v>1</v>
      </c>
      <c r="AA28" s="214"/>
      <c r="AB28" s="235" t="str">
        <f t="shared" si="3"/>
        <v>EARLY</v>
      </c>
      <c r="AC28" s="213">
        <v>42217</v>
      </c>
      <c r="AD28" s="213">
        <v>42262</v>
      </c>
      <c r="AE28" s="236"/>
      <c r="AF28" s="212">
        <v>1</v>
      </c>
      <c r="AG28" s="214"/>
      <c r="AH28" s="235" t="str">
        <f t="shared" si="4"/>
        <v>EARLY</v>
      </c>
      <c r="AI28" s="213">
        <v>42217</v>
      </c>
      <c r="AJ28" s="213">
        <v>42262</v>
      </c>
      <c r="AK28" s="212">
        <v>1</v>
      </c>
      <c r="AL28" s="214"/>
      <c r="AM28" s="235" t="str">
        <f t="shared" si="5"/>
        <v>EARLY</v>
      </c>
      <c r="AN28" s="235" t="str">
        <f t="shared" si="6"/>
        <v>CHECK</v>
      </c>
      <c r="AO28" s="215"/>
    </row>
    <row r="29" spans="1:41" ht="13.5" customHeight="1" x14ac:dyDescent="0.2">
      <c r="A29" s="206"/>
      <c r="B29" s="197" t="s">
        <v>310</v>
      </c>
      <c r="C29" s="198" t="s">
        <v>236</v>
      </c>
      <c r="D29" s="198" t="s">
        <v>75</v>
      </c>
      <c r="E29" s="321" t="s">
        <v>550</v>
      </c>
      <c r="F29" s="234" t="s">
        <v>534</v>
      </c>
      <c r="G29" s="199"/>
      <c r="H29" s="198"/>
      <c r="I29" s="198" t="s">
        <v>122</v>
      </c>
      <c r="J29" s="201" t="s">
        <v>73</v>
      </c>
      <c r="K29" s="197">
        <v>65</v>
      </c>
      <c r="L29" s="197">
        <v>2016</v>
      </c>
      <c r="M29" s="202" t="s">
        <v>104</v>
      </c>
      <c r="N29" s="202" t="s">
        <v>100</v>
      </c>
      <c r="O29" s="203">
        <v>42139</v>
      </c>
      <c r="P29" s="203">
        <v>42185</v>
      </c>
      <c r="Q29" s="202">
        <v>1</v>
      </c>
      <c r="R29" s="204"/>
      <c r="S29" s="235" t="str">
        <f t="shared" si="0"/>
        <v>EARLY</v>
      </c>
      <c r="T29" s="202">
        <v>0</v>
      </c>
      <c r="U29" s="204"/>
      <c r="V29" s="235" t="str">
        <f t="shared" si="1"/>
        <v/>
      </c>
      <c r="W29" s="202">
        <v>1</v>
      </c>
      <c r="X29" s="204"/>
      <c r="Y29" s="235" t="str">
        <f t="shared" si="2"/>
        <v>EARLY</v>
      </c>
      <c r="Z29" s="202">
        <v>1</v>
      </c>
      <c r="AA29" s="204"/>
      <c r="AB29" s="235" t="str">
        <f t="shared" si="3"/>
        <v>EARLY</v>
      </c>
      <c r="AC29" s="203">
        <v>42248</v>
      </c>
      <c r="AD29" s="203">
        <v>42292</v>
      </c>
      <c r="AE29" s="236"/>
      <c r="AF29" s="202">
        <v>1</v>
      </c>
      <c r="AG29" s="204"/>
      <c r="AH29" s="235" t="str">
        <f t="shared" si="4"/>
        <v>EARLY</v>
      </c>
      <c r="AI29" s="203">
        <v>42248</v>
      </c>
      <c r="AJ29" s="203">
        <v>42292</v>
      </c>
      <c r="AK29" s="202">
        <v>1</v>
      </c>
      <c r="AL29" s="202"/>
      <c r="AM29" s="235" t="str">
        <f t="shared" si="5"/>
        <v>EARLY</v>
      </c>
      <c r="AN29" s="235" t="str">
        <f t="shared" si="6"/>
        <v>CHECK</v>
      </c>
      <c r="AO29" s="216"/>
    </row>
    <row r="30" spans="1:41" ht="13.5" customHeight="1" x14ac:dyDescent="0.2">
      <c r="A30" s="206"/>
      <c r="B30" s="197" t="s">
        <v>310</v>
      </c>
      <c r="C30" s="198">
        <v>2087580</v>
      </c>
      <c r="D30" s="198" t="s">
        <v>177</v>
      </c>
      <c r="E30" s="322"/>
      <c r="F30" s="234" t="s">
        <v>534</v>
      </c>
      <c r="G30" s="199"/>
      <c r="H30" s="198"/>
      <c r="I30" s="198" t="s">
        <v>120</v>
      </c>
      <c r="J30" s="201" t="s">
        <v>230</v>
      </c>
      <c r="K30" s="197">
        <v>65</v>
      </c>
      <c r="L30" s="197">
        <v>2016</v>
      </c>
      <c r="M30" s="202" t="s">
        <v>106</v>
      </c>
      <c r="N30" s="202" t="s">
        <v>99</v>
      </c>
      <c r="O30" s="203">
        <v>42139</v>
      </c>
      <c r="P30" s="203">
        <v>42185</v>
      </c>
      <c r="Q30" s="202">
        <v>1</v>
      </c>
      <c r="R30" s="204"/>
      <c r="S30" s="235" t="str">
        <f t="shared" si="0"/>
        <v>EARLY</v>
      </c>
      <c r="T30" s="202">
        <v>0</v>
      </c>
      <c r="U30" s="204"/>
      <c r="V30" s="235" t="str">
        <f t="shared" si="1"/>
        <v/>
      </c>
      <c r="W30" s="202">
        <v>1</v>
      </c>
      <c r="X30" s="204"/>
      <c r="Y30" s="235" t="str">
        <f t="shared" si="2"/>
        <v>EARLY</v>
      </c>
      <c r="Z30" s="202">
        <v>1</v>
      </c>
      <c r="AA30" s="204"/>
      <c r="AB30" s="235" t="str">
        <f t="shared" si="3"/>
        <v>EARLY</v>
      </c>
      <c r="AC30" s="203">
        <v>42248</v>
      </c>
      <c r="AD30" s="203">
        <v>42292</v>
      </c>
      <c r="AE30" s="236"/>
      <c r="AF30" s="202">
        <v>1</v>
      </c>
      <c r="AG30" s="204"/>
      <c r="AH30" s="235" t="str">
        <f t="shared" si="4"/>
        <v>EARLY</v>
      </c>
      <c r="AI30" s="203">
        <v>42248</v>
      </c>
      <c r="AJ30" s="203">
        <v>42292</v>
      </c>
      <c r="AK30" s="202">
        <v>1</v>
      </c>
      <c r="AL30" s="202"/>
      <c r="AM30" s="235" t="str">
        <f t="shared" si="5"/>
        <v>EARLY</v>
      </c>
      <c r="AN30" s="235" t="str">
        <f t="shared" si="6"/>
        <v>CHECK</v>
      </c>
      <c r="AO30" s="216"/>
    </row>
    <row r="31" spans="1:41" ht="13.5" customHeight="1" x14ac:dyDescent="0.2">
      <c r="A31" s="217"/>
      <c r="B31" s="207" t="s">
        <v>315</v>
      </c>
      <c r="C31" s="208" t="s">
        <v>45</v>
      </c>
      <c r="D31" s="208" t="s">
        <v>81</v>
      </c>
      <c r="E31" s="208" t="s">
        <v>551</v>
      </c>
      <c r="F31" s="233" t="s">
        <v>534</v>
      </c>
      <c r="G31" s="209"/>
      <c r="H31" s="208"/>
      <c r="I31" s="208" t="s">
        <v>122</v>
      </c>
      <c r="J31" s="210" t="s">
        <v>230</v>
      </c>
      <c r="K31" s="207">
        <v>56</v>
      </c>
      <c r="L31" s="211">
        <v>2016</v>
      </c>
      <c r="M31" s="212" t="s">
        <v>104</v>
      </c>
      <c r="N31" s="212" t="s">
        <v>99</v>
      </c>
      <c r="O31" s="213">
        <v>42217</v>
      </c>
      <c r="P31" s="213">
        <v>42262</v>
      </c>
      <c r="Q31" s="212">
        <v>1</v>
      </c>
      <c r="R31" s="214"/>
      <c r="S31" s="235" t="str">
        <f t="shared" si="0"/>
        <v>EARLY</v>
      </c>
      <c r="T31" s="212">
        <v>0</v>
      </c>
      <c r="U31" s="214"/>
      <c r="V31" s="235" t="str">
        <f t="shared" si="1"/>
        <v/>
      </c>
      <c r="W31" s="212">
        <v>1</v>
      </c>
      <c r="X31" s="214"/>
      <c r="Y31" s="235" t="str">
        <f t="shared" si="2"/>
        <v>EARLY</v>
      </c>
      <c r="Z31" s="212">
        <v>1</v>
      </c>
      <c r="AA31" s="214"/>
      <c r="AB31" s="235" t="str">
        <f t="shared" si="3"/>
        <v>EARLY</v>
      </c>
      <c r="AC31" s="213">
        <v>42217</v>
      </c>
      <c r="AD31" s="213">
        <v>42262</v>
      </c>
      <c r="AE31" s="236"/>
      <c r="AF31" s="212">
        <v>1</v>
      </c>
      <c r="AG31" s="214"/>
      <c r="AH31" s="235" t="str">
        <f t="shared" si="4"/>
        <v>EARLY</v>
      </c>
      <c r="AI31" s="213">
        <v>42217</v>
      </c>
      <c r="AJ31" s="213">
        <v>42262</v>
      </c>
      <c r="AK31" s="212">
        <v>1</v>
      </c>
      <c r="AL31" s="214"/>
      <c r="AM31" s="235" t="str">
        <f t="shared" si="5"/>
        <v>EARLY</v>
      </c>
      <c r="AN31" s="235" t="str">
        <f t="shared" si="6"/>
        <v>CHECK</v>
      </c>
      <c r="AO31" s="215"/>
    </row>
    <row r="32" spans="1:41" ht="13.5" customHeight="1" x14ac:dyDescent="0.2">
      <c r="A32" s="206"/>
      <c r="B32" s="197" t="s">
        <v>330</v>
      </c>
      <c r="C32" s="198" t="s">
        <v>130</v>
      </c>
      <c r="D32" s="198" t="s">
        <v>77</v>
      </c>
      <c r="E32" s="323" t="s">
        <v>552</v>
      </c>
      <c r="F32" s="234" t="s">
        <v>553</v>
      </c>
      <c r="G32" s="199"/>
      <c r="H32" s="198"/>
      <c r="I32" s="198" t="s">
        <v>122</v>
      </c>
      <c r="J32" s="201" t="s">
        <v>73</v>
      </c>
      <c r="K32" s="197">
        <v>3</v>
      </c>
      <c r="L32" s="197">
        <v>2016</v>
      </c>
      <c r="M32" s="202" t="s">
        <v>104</v>
      </c>
      <c r="N32" s="202" t="s">
        <v>100</v>
      </c>
      <c r="O32" s="203">
        <v>42231</v>
      </c>
      <c r="P32" s="203">
        <v>42277</v>
      </c>
      <c r="Q32" s="202">
        <v>1</v>
      </c>
      <c r="R32" s="204"/>
      <c r="S32" s="235" t="str">
        <f t="shared" si="0"/>
        <v>EARLY</v>
      </c>
      <c r="T32" s="202">
        <v>0</v>
      </c>
      <c r="U32" s="204"/>
      <c r="V32" s="235" t="str">
        <f t="shared" si="1"/>
        <v/>
      </c>
      <c r="W32" s="202">
        <v>1</v>
      </c>
      <c r="X32" s="204"/>
      <c r="Y32" s="235" t="str">
        <f t="shared" si="2"/>
        <v>EARLY</v>
      </c>
      <c r="Z32" s="202">
        <v>1</v>
      </c>
      <c r="AA32" s="204"/>
      <c r="AB32" s="235" t="str">
        <f t="shared" si="3"/>
        <v>EARLY</v>
      </c>
      <c r="AC32" s="203">
        <v>42231</v>
      </c>
      <c r="AD32" s="203">
        <v>42277</v>
      </c>
      <c r="AE32" s="236"/>
      <c r="AF32" s="202">
        <v>1</v>
      </c>
      <c r="AG32" s="204"/>
      <c r="AH32" s="235" t="str">
        <f t="shared" si="4"/>
        <v>EARLY</v>
      </c>
      <c r="AI32" s="203">
        <v>42231</v>
      </c>
      <c r="AJ32" s="203">
        <v>42277</v>
      </c>
      <c r="AK32" s="202">
        <v>1</v>
      </c>
      <c r="AL32" s="202"/>
      <c r="AM32" s="235" t="str">
        <f t="shared" si="5"/>
        <v>EARLY</v>
      </c>
      <c r="AN32" s="235" t="str">
        <f t="shared" si="6"/>
        <v>CHECK</v>
      </c>
      <c r="AO32" s="216"/>
    </row>
    <row r="33" spans="1:41" ht="13.5" customHeight="1" x14ac:dyDescent="0.2">
      <c r="A33" s="206"/>
      <c r="B33" s="197" t="s">
        <v>330</v>
      </c>
      <c r="C33" s="198">
        <v>14206950</v>
      </c>
      <c r="D33" s="198" t="s">
        <v>133</v>
      </c>
      <c r="E33" s="324"/>
      <c r="F33" s="234" t="s">
        <v>553</v>
      </c>
      <c r="G33" s="199"/>
      <c r="H33" s="198"/>
      <c r="I33" s="198" t="s">
        <v>120</v>
      </c>
      <c r="J33" s="201" t="s">
        <v>230</v>
      </c>
      <c r="K33" s="197">
        <v>3</v>
      </c>
      <c r="L33" s="197">
        <v>2016</v>
      </c>
      <c r="M33" s="202" t="s">
        <v>104</v>
      </c>
      <c r="N33" s="202" t="s">
        <v>99</v>
      </c>
      <c r="O33" s="203">
        <v>42231</v>
      </c>
      <c r="P33" s="203">
        <v>42277</v>
      </c>
      <c r="Q33" s="202">
        <v>1</v>
      </c>
      <c r="R33" s="204"/>
      <c r="S33" s="235" t="str">
        <f t="shared" si="0"/>
        <v>EARLY</v>
      </c>
      <c r="T33" s="202">
        <v>0</v>
      </c>
      <c r="U33" s="204"/>
      <c r="V33" s="235" t="str">
        <f t="shared" si="1"/>
        <v/>
      </c>
      <c r="W33" s="202">
        <v>1</v>
      </c>
      <c r="X33" s="204"/>
      <c r="Y33" s="235" t="str">
        <f t="shared" si="2"/>
        <v>EARLY</v>
      </c>
      <c r="Z33" s="202">
        <v>1</v>
      </c>
      <c r="AA33" s="204"/>
      <c r="AB33" s="235" t="str">
        <f t="shared" si="3"/>
        <v>EARLY</v>
      </c>
      <c r="AC33" s="203">
        <v>42231</v>
      </c>
      <c r="AD33" s="203">
        <v>42277</v>
      </c>
      <c r="AE33" s="236"/>
      <c r="AF33" s="202">
        <v>1</v>
      </c>
      <c r="AG33" s="204"/>
      <c r="AH33" s="235" t="str">
        <f t="shared" si="4"/>
        <v>EARLY</v>
      </c>
      <c r="AI33" s="203">
        <v>42231</v>
      </c>
      <c r="AJ33" s="203">
        <v>42277</v>
      </c>
      <c r="AK33" s="202">
        <v>1</v>
      </c>
      <c r="AL33" s="202"/>
      <c r="AM33" s="235" t="str">
        <f t="shared" si="5"/>
        <v>EARLY</v>
      </c>
      <c r="AN33" s="235" t="str">
        <f t="shared" si="6"/>
        <v>CHECK</v>
      </c>
      <c r="AO33" s="216"/>
    </row>
    <row r="34" spans="1:41" ht="13.5" customHeight="1" x14ac:dyDescent="0.2">
      <c r="A34" s="206"/>
      <c r="B34" s="197" t="s">
        <v>330</v>
      </c>
      <c r="C34" s="198" t="s">
        <v>179</v>
      </c>
      <c r="D34" s="198" t="s">
        <v>78</v>
      </c>
      <c r="E34" s="325"/>
      <c r="F34" s="234" t="s">
        <v>553</v>
      </c>
      <c r="G34" s="199"/>
      <c r="H34" s="198"/>
      <c r="I34" s="198" t="s">
        <v>122</v>
      </c>
      <c r="J34" s="201" t="s">
        <v>144</v>
      </c>
      <c r="K34" s="197">
        <v>3</v>
      </c>
      <c r="L34" s="197">
        <v>2016</v>
      </c>
      <c r="M34" s="202" t="s">
        <v>104</v>
      </c>
      <c r="N34" s="202" t="s">
        <v>99</v>
      </c>
      <c r="O34" s="203">
        <v>42231</v>
      </c>
      <c r="P34" s="203">
        <v>42277</v>
      </c>
      <c r="Q34" s="202">
        <v>0</v>
      </c>
      <c r="R34" s="204"/>
      <c r="S34" s="235" t="str">
        <f t="shared" si="0"/>
        <v/>
      </c>
      <c r="T34" s="202">
        <v>0</v>
      </c>
      <c r="U34" s="204"/>
      <c r="V34" s="235" t="str">
        <f t="shared" si="1"/>
        <v/>
      </c>
      <c r="W34" s="202">
        <v>0</v>
      </c>
      <c r="X34" s="204"/>
      <c r="Y34" s="235" t="str">
        <f t="shared" si="2"/>
        <v/>
      </c>
      <c r="Z34" s="202">
        <v>0</v>
      </c>
      <c r="AA34" s="204"/>
      <c r="AB34" s="235" t="str">
        <f t="shared" si="3"/>
        <v/>
      </c>
      <c r="AC34" s="203">
        <v>42231</v>
      </c>
      <c r="AD34" s="203">
        <v>42277</v>
      </c>
      <c r="AE34" s="236"/>
      <c r="AF34" s="202">
        <v>0</v>
      </c>
      <c r="AG34" s="204"/>
      <c r="AH34" s="235" t="str">
        <f t="shared" si="4"/>
        <v/>
      </c>
      <c r="AI34" s="203">
        <v>42231</v>
      </c>
      <c r="AJ34" s="203">
        <v>42277</v>
      </c>
      <c r="AK34" s="202">
        <v>0</v>
      </c>
      <c r="AL34" s="202"/>
      <c r="AM34" s="235" t="str">
        <f t="shared" si="5"/>
        <v/>
      </c>
      <c r="AN34" s="235" t="str">
        <f t="shared" si="6"/>
        <v/>
      </c>
      <c r="AO34" s="216"/>
    </row>
    <row r="35" spans="1:41" ht="13.5" customHeight="1" x14ac:dyDescent="0.2">
      <c r="A35" s="231"/>
      <c r="B35" s="207" t="s">
        <v>312</v>
      </c>
      <c r="C35" s="208" t="s">
        <v>69</v>
      </c>
      <c r="D35" s="208" t="s">
        <v>70</v>
      </c>
      <c r="E35" s="208" t="s">
        <v>540</v>
      </c>
      <c r="F35" s="233" t="s">
        <v>534</v>
      </c>
      <c r="G35" s="209"/>
      <c r="H35" s="208"/>
      <c r="I35" s="208" t="s">
        <v>122</v>
      </c>
      <c r="J35" s="210" t="s">
        <v>144</v>
      </c>
      <c r="K35" s="207">
        <v>65</v>
      </c>
      <c r="L35" s="211">
        <v>2016</v>
      </c>
      <c r="M35" s="212" t="s">
        <v>104</v>
      </c>
      <c r="N35" s="212" t="s">
        <v>100</v>
      </c>
      <c r="O35" s="213">
        <v>42139</v>
      </c>
      <c r="P35" s="213">
        <v>42185</v>
      </c>
      <c r="Q35" s="212">
        <v>0</v>
      </c>
      <c r="R35" s="214"/>
      <c r="S35" s="235" t="str">
        <f t="shared" si="0"/>
        <v/>
      </c>
      <c r="T35" s="212">
        <v>0</v>
      </c>
      <c r="U35" s="214"/>
      <c r="V35" s="235" t="str">
        <f t="shared" si="1"/>
        <v/>
      </c>
      <c r="W35" s="212">
        <v>0</v>
      </c>
      <c r="X35" s="214"/>
      <c r="Y35" s="235" t="str">
        <f t="shared" si="2"/>
        <v/>
      </c>
      <c r="Z35" s="212">
        <v>0</v>
      </c>
      <c r="AA35" s="214"/>
      <c r="AB35" s="235" t="str">
        <f t="shared" si="3"/>
        <v/>
      </c>
      <c r="AC35" s="213">
        <v>42248</v>
      </c>
      <c r="AD35" s="213">
        <v>42292</v>
      </c>
      <c r="AE35" s="236"/>
      <c r="AF35" s="212">
        <v>0</v>
      </c>
      <c r="AG35" s="214"/>
      <c r="AH35" s="235" t="str">
        <f t="shared" si="4"/>
        <v/>
      </c>
      <c r="AI35" s="213">
        <v>42139</v>
      </c>
      <c r="AJ35" s="213">
        <v>42185</v>
      </c>
      <c r="AK35" s="212">
        <v>0</v>
      </c>
      <c r="AL35" s="214"/>
      <c r="AM35" s="235" t="str">
        <f t="shared" si="5"/>
        <v/>
      </c>
      <c r="AN35" s="235" t="str">
        <f t="shared" si="6"/>
        <v/>
      </c>
      <c r="AO35" s="215"/>
    </row>
    <row r="36" spans="1:41" ht="13.5" customHeight="1" x14ac:dyDescent="0.2">
      <c r="A36" s="206"/>
      <c r="B36" s="197" t="s">
        <v>325</v>
      </c>
      <c r="C36" s="198" t="s">
        <v>186</v>
      </c>
      <c r="D36" s="198" t="s">
        <v>188</v>
      </c>
      <c r="E36" s="321" t="s">
        <v>554</v>
      </c>
      <c r="F36" s="234" t="s">
        <v>534</v>
      </c>
      <c r="G36" s="199"/>
      <c r="H36" s="198"/>
      <c r="I36" s="198" t="s">
        <v>120</v>
      </c>
      <c r="J36" s="201" t="s">
        <v>230</v>
      </c>
      <c r="K36" s="197">
        <v>32</v>
      </c>
      <c r="L36" s="197">
        <v>2016</v>
      </c>
      <c r="M36" s="202" t="s">
        <v>104</v>
      </c>
      <c r="N36" s="202" t="s">
        <v>99</v>
      </c>
      <c r="O36" s="203">
        <v>42186</v>
      </c>
      <c r="P36" s="203">
        <v>42231</v>
      </c>
      <c r="Q36" s="202">
        <v>1</v>
      </c>
      <c r="R36" s="204"/>
      <c r="S36" s="235" t="str">
        <f t="shared" si="0"/>
        <v>EARLY</v>
      </c>
      <c r="T36" s="202">
        <v>0</v>
      </c>
      <c r="U36" s="204"/>
      <c r="V36" s="235" t="str">
        <f t="shared" si="1"/>
        <v/>
      </c>
      <c r="W36" s="202">
        <v>1</v>
      </c>
      <c r="X36" s="204"/>
      <c r="Y36" s="235" t="str">
        <f t="shared" si="2"/>
        <v>EARLY</v>
      </c>
      <c r="Z36" s="202">
        <v>1</v>
      </c>
      <c r="AA36" s="204"/>
      <c r="AB36" s="235" t="str">
        <f t="shared" si="3"/>
        <v>EARLY</v>
      </c>
      <c r="AC36" s="203">
        <v>42186</v>
      </c>
      <c r="AD36" s="203">
        <v>42231</v>
      </c>
      <c r="AE36" s="236"/>
      <c r="AF36" s="202">
        <v>1</v>
      </c>
      <c r="AG36" s="204"/>
      <c r="AH36" s="235" t="str">
        <f t="shared" si="4"/>
        <v>EARLY</v>
      </c>
      <c r="AI36" s="203">
        <v>42186</v>
      </c>
      <c r="AJ36" s="203">
        <v>42231</v>
      </c>
      <c r="AK36" s="202">
        <v>1</v>
      </c>
      <c r="AL36" s="202"/>
      <c r="AM36" s="235" t="str">
        <f t="shared" si="5"/>
        <v>EARLY</v>
      </c>
      <c r="AN36" s="235" t="str">
        <f t="shared" si="6"/>
        <v>CHECK</v>
      </c>
      <c r="AO36" s="216"/>
    </row>
    <row r="37" spans="1:41" ht="13.5" customHeight="1" x14ac:dyDescent="0.2">
      <c r="A37" s="206"/>
      <c r="B37" s="197" t="s">
        <v>325</v>
      </c>
      <c r="C37" s="198" t="s">
        <v>194</v>
      </c>
      <c r="D37" s="198" t="s">
        <v>199</v>
      </c>
      <c r="E37" s="322"/>
      <c r="F37" s="234" t="s">
        <v>534</v>
      </c>
      <c r="G37" s="199"/>
      <c r="H37" s="198"/>
      <c r="I37" s="198" t="s">
        <v>119</v>
      </c>
      <c r="J37" s="201" t="s">
        <v>144</v>
      </c>
      <c r="K37" s="197">
        <v>30</v>
      </c>
      <c r="L37" s="197">
        <v>2016</v>
      </c>
      <c r="M37" s="202" t="s">
        <v>105</v>
      </c>
      <c r="N37" s="202" t="s">
        <v>99</v>
      </c>
      <c r="O37" s="203">
        <v>42186</v>
      </c>
      <c r="P37" s="203">
        <v>42231</v>
      </c>
      <c r="Q37" s="202">
        <v>1</v>
      </c>
      <c r="R37" s="204"/>
      <c r="S37" s="235" t="str">
        <f t="shared" si="0"/>
        <v>EARLY</v>
      </c>
      <c r="T37" s="202">
        <v>0</v>
      </c>
      <c r="U37" s="204"/>
      <c r="V37" s="235" t="str">
        <f t="shared" si="1"/>
        <v/>
      </c>
      <c r="W37" s="202">
        <v>1</v>
      </c>
      <c r="X37" s="204"/>
      <c r="Y37" s="235" t="str">
        <f t="shared" si="2"/>
        <v>EARLY</v>
      </c>
      <c r="Z37" s="202">
        <v>1</v>
      </c>
      <c r="AA37" s="204"/>
      <c r="AB37" s="235" t="str">
        <f t="shared" si="3"/>
        <v>EARLY</v>
      </c>
      <c r="AC37" s="203">
        <v>42186</v>
      </c>
      <c r="AD37" s="203">
        <v>42231</v>
      </c>
      <c r="AE37" s="236"/>
      <c r="AF37" s="202">
        <v>1</v>
      </c>
      <c r="AG37" s="204"/>
      <c r="AH37" s="235" t="str">
        <f t="shared" si="4"/>
        <v>EARLY</v>
      </c>
      <c r="AI37" s="203">
        <v>42186</v>
      </c>
      <c r="AJ37" s="203">
        <v>42231</v>
      </c>
      <c r="AK37" s="202">
        <v>1</v>
      </c>
      <c r="AL37" s="202"/>
      <c r="AM37" s="235" t="str">
        <f t="shared" si="5"/>
        <v>EARLY</v>
      </c>
      <c r="AN37" s="235" t="str">
        <f t="shared" si="6"/>
        <v>CHECK</v>
      </c>
      <c r="AO37" s="216"/>
    </row>
    <row r="38" spans="1:41" ht="13.5" customHeight="1" x14ac:dyDescent="0.2">
      <c r="A38" s="217"/>
      <c r="B38" s="207" t="s">
        <v>327</v>
      </c>
      <c r="C38" s="208" t="s">
        <v>203</v>
      </c>
      <c r="D38" s="208" t="s">
        <v>204</v>
      </c>
      <c r="E38" s="319" t="s">
        <v>555</v>
      </c>
      <c r="F38" s="233" t="s">
        <v>553</v>
      </c>
      <c r="G38" s="209"/>
      <c r="H38" s="208"/>
      <c r="I38" s="208" t="s">
        <v>120</v>
      </c>
      <c r="J38" s="210" t="s">
        <v>230</v>
      </c>
      <c r="K38" s="207">
        <v>19</v>
      </c>
      <c r="L38" s="211">
        <v>2016</v>
      </c>
      <c r="M38" s="212" t="s">
        <v>104</v>
      </c>
      <c r="N38" s="212" t="s">
        <v>109</v>
      </c>
      <c r="O38" s="213">
        <v>42200</v>
      </c>
      <c r="P38" s="213">
        <v>42247</v>
      </c>
      <c r="Q38" s="212">
        <v>1</v>
      </c>
      <c r="R38" s="214"/>
      <c r="S38" s="235" t="str">
        <f t="shared" si="0"/>
        <v>EARLY</v>
      </c>
      <c r="T38" s="212">
        <v>0</v>
      </c>
      <c r="U38" s="214"/>
      <c r="V38" s="235" t="str">
        <f t="shared" si="1"/>
        <v/>
      </c>
      <c r="W38" s="212">
        <v>1</v>
      </c>
      <c r="X38" s="214"/>
      <c r="Y38" s="235" t="str">
        <f t="shared" si="2"/>
        <v>EARLY</v>
      </c>
      <c r="Z38" s="212">
        <v>1</v>
      </c>
      <c r="AA38" s="214"/>
      <c r="AB38" s="235" t="str">
        <f t="shared" si="3"/>
        <v>EARLY</v>
      </c>
      <c r="AC38" s="213">
        <v>42200</v>
      </c>
      <c r="AD38" s="213">
        <v>42247</v>
      </c>
      <c r="AE38" s="236"/>
      <c r="AF38" s="212">
        <v>1</v>
      </c>
      <c r="AG38" s="214"/>
      <c r="AH38" s="235" t="str">
        <f t="shared" si="4"/>
        <v>EARLY</v>
      </c>
      <c r="AI38" s="213">
        <v>42200</v>
      </c>
      <c r="AJ38" s="213">
        <v>42247</v>
      </c>
      <c r="AK38" s="212">
        <v>1</v>
      </c>
      <c r="AL38" s="214"/>
      <c r="AM38" s="235" t="str">
        <f t="shared" si="5"/>
        <v>EARLY</v>
      </c>
      <c r="AN38" s="235" t="str">
        <f t="shared" si="6"/>
        <v>CHECK</v>
      </c>
      <c r="AO38" s="215"/>
    </row>
    <row r="39" spans="1:41" ht="13.5" customHeight="1" x14ac:dyDescent="0.2">
      <c r="A39" s="217"/>
      <c r="B39" s="207" t="s">
        <v>327</v>
      </c>
      <c r="C39" s="208" t="s">
        <v>207</v>
      </c>
      <c r="D39" s="208" t="s">
        <v>208</v>
      </c>
      <c r="E39" s="320"/>
      <c r="F39" s="233" t="s">
        <v>553</v>
      </c>
      <c r="G39" s="209"/>
      <c r="H39" s="208"/>
      <c r="I39" s="208" t="s">
        <v>122</v>
      </c>
      <c r="J39" s="210" t="s">
        <v>144</v>
      </c>
      <c r="K39" s="207">
        <v>19</v>
      </c>
      <c r="L39" s="211">
        <v>2016</v>
      </c>
      <c r="M39" s="212" t="s">
        <v>104</v>
      </c>
      <c r="N39" s="212" t="s">
        <v>99</v>
      </c>
      <c r="O39" s="213">
        <v>42200</v>
      </c>
      <c r="P39" s="213">
        <v>42247</v>
      </c>
      <c r="Q39" s="212">
        <v>1</v>
      </c>
      <c r="R39" s="214"/>
      <c r="S39" s="235" t="str">
        <f t="shared" si="0"/>
        <v>EARLY</v>
      </c>
      <c r="T39" s="212">
        <v>0</v>
      </c>
      <c r="U39" s="214"/>
      <c r="V39" s="235" t="str">
        <f t="shared" si="1"/>
        <v/>
      </c>
      <c r="W39" s="212">
        <v>1</v>
      </c>
      <c r="X39" s="214"/>
      <c r="Y39" s="235" t="str">
        <f t="shared" si="2"/>
        <v>EARLY</v>
      </c>
      <c r="Z39" s="212">
        <v>1</v>
      </c>
      <c r="AA39" s="214"/>
      <c r="AB39" s="235" t="str">
        <f t="shared" si="3"/>
        <v>EARLY</v>
      </c>
      <c r="AC39" s="213"/>
      <c r="AD39" s="213"/>
      <c r="AE39" s="236"/>
      <c r="AF39" s="212">
        <v>0</v>
      </c>
      <c r="AG39" s="214"/>
      <c r="AH39" s="235" t="str">
        <f t="shared" si="4"/>
        <v/>
      </c>
      <c r="AI39" s="213">
        <v>42200</v>
      </c>
      <c r="AJ39" s="213">
        <v>42247</v>
      </c>
      <c r="AK39" s="212">
        <v>1</v>
      </c>
      <c r="AL39" s="214"/>
      <c r="AM39" s="235" t="str">
        <f t="shared" si="5"/>
        <v>EARLY</v>
      </c>
      <c r="AN39" s="235" t="str">
        <f t="shared" si="6"/>
        <v>CHECK</v>
      </c>
      <c r="AO39" s="215" t="s">
        <v>424</v>
      </c>
    </row>
    <row r="40" spans="1:41" ht="13.5" customHeight="1" x14ac:dyDescent="0.2">
      <c r="A40" s="206"/>
      <c r="B40" s="197" t="s">
        <v>332</v>
      </c>
      <c r="C40" s="198" t="s">
        <v>163</v>
      </c>
      <c r="D40" s="198" t="s">
        <v>76</v>
      </c>
      <c r="E40" s="321" t="s">
        <v>556</v>
      </c>
      <c r="F40" s="234" t="s">
        <v>534</v>
      </c>
      <c r="G40" s="199"/>
      <c r="H40" s="198"/>
      <c r="I40" s="198" t="s">
        <v>122</v>
      </c>
      <c r="J40" s="201" t="s">
        <v>73</v>
      </c>
      <c r="K40" s="197">
        <v>10</v>
      </c>
      <c r="L40" s="197">
        <v>2016</v>
      </c>
      <c r="M40" s="202" t="s">
        <v>104</v>
      </c>
      <c r="N40" s="202" t="s">
        <v>99</v>
      </c>
      <c r="O40" s="203">
        <v>42217</v>
      </c>
      <c r="P40" s="203">
        <v>42262</v>
      </c>
      <c r="Q40" s="202">
        <v>1</v>
      </c>
      <c r="R40" s="204"/>
      <c r="S40" s="235" t="str">
        <f t="shared" si="0"/>
        <v>EARLY</v>
      </c>
      <c r="T40" s="202">
        <v>0</v>
      </c>
      <c r="U40" s="204"/>
      <c r="V40" s="235" t="str">
        <f t="shared" si="1"/>
        <v/>
      </c>
      <c r="W40" s="202">
        <v>1</v>
      </c>
      <c r="X40" s="204"/>
      <c r="Y40" s="235" t="str">
        <f t="shared" si="2"/>
        <v>EARLY</v>
      </c>
      <c r="Z40" s="202">
        <v>1</v>
      </c>
      <c r="AA40" s="204"/>
      <c r="AB40" s="235" t="str">
        <f t="shared" si="3"/>
        <v>EARLY</v>
      </c>
      <c r="AC40" s="203">
        <v>42217</v>
      </c>
      <c r="AD40" s="203">
        <v>42262</v>
      </c>
      <c r="AE40" s="236"/>
      <c r="AF40" s="202">
        <v>1</v>
      </c>
      <c r="AG40" s="204"/>
      <c r="AH40" s="235" t="str">
        <f t="shared" si="4"/>
        <v>EARLY</v>
      </c>
      <c r="AI40" s="203">
        <v>42217</v>
      </c>
      <c r="AJ40" s="203">
        <v>42262</v>
      </c>
      <c r="AK40" s="202">
        <v>1</v>
      </c>
      <c r="AL40" s="202"/>
      <c r="AM40" s="235" t="str">
        <f t="shared" si="5"/>
        <v>EARLY</v>
      </c>
      <c r="AN40" s="235" t="str">
        <f t="shared" si="6"/>
        <v>CHECK</v>
      </c>
      <c r="AO40" s="216"/>
    </row>
    <row r="41" spans="1:41" ht="13.5" customHeight="1" x14ac:dyDescent="0.2">
      <c r="A41" s="206"/>
      <c r="B41" s="197" t="s">
        <v>332</v>
      </c>
      <c r="C41" s="198" t="s">
        <v>87</v>
      </c>
      <c r="D41" s="198" t="s">
        <v>599</v>
      </c>
      <c r="E41" s="322"/>
      <c r="F41" s="234" t="s">
        <v>534</v>
      </c>
      <c r="G41" s="199"/>
      <c r="H41" s="198"/>
      <c r="I41" s="198" t="s">
        <v>119</v>
      </c>
      <c r="J41" s="201" t="s">
        <v>144</v>
      </c>
      <c r="K41" s="197">
        <v>1</v>
      </c>
      <c r="L41" s="197">
        <v>2016</v>
      </c>
      <c r="M41" s="202" t="s">
        <v>104</v>
      </c>
      <c r="N41" s="202" t="s">
        <v>99</v>
      </c>
      <c r="O41" s="203">
        <v>42231</v>
      </c>
      <c r="P41" s="203">
        <v>42277</v>
      </c>
      <c r="Q41" s="202">
        <v>1</v>
      </c>
      <c r="R41" s="204"/>
      <c r="S41" s="235" t="str">
        <f t="shared" si="0"/>
        <v>EARLY</v>
      </c>
      <c r="T41" s="202">
        <v>0</v>
      </c>
      <c r="U41" s="204"/>
      <c r="V41" s="235" t="str">
        <f t="shared" si="1"/>
        <v/>
      </c>
      <c r="W41" s="202">
        <v>1</v>
      </c>
      <c r="X41" s="204"/>
      <c r="Y41" s="235" t="str">
        <f t="shared" si="2"/>
        <v>EARLY</v>
      </c>
      <c r="Z41" s="202">
        <v>1</v>
      </c>
      <c r="AA41" s="204"/>
      <c r="AB41" s="235" t="str">
        <f t="shared" si="3"/>
        <v>EARLY</v>
      </c>
      <c r="AC41" s="203"/>
      <c r="AD41" s="203"/>
      <c r="AE41" s="236"/>
      <c r="AF41" s="202">
        <v>0</v>
      </c>
      <c r="AG41" s="204"/>
      <c r="AH41" s="235" t="str">
        <f t="shared" si="4"/>
        <v/>
      </c>
      <c r="AI41" s="203">
        <v>42231</v>
      </c>
      <c r="AJ41" s="203">
        <v>42277</v>
      </c>
      <c r="AK41" s="202">
        <v>1</v>
      </c>
      <c r="AL41" s="202"/>
      <c r="AM41" s="235" t="str">
        <f t="shared" si="5"/>
        <v>EARLY</v>
      </c>
      <c r="AN41" s="235" t="str">
        <f t="shared" si="6"/>
        <v>CHECK</v>
      </c>
      <c r="AO41" s="216" t="s">
        <v>423</v>
      </c>
    </row>
    <row r="42" spans="1:41" ht="13.5" customHeight="1" x14ac:dyDescent="0.2">
      <c r="A42" s="217"/>
      <c r="B42" s="207" t="s">
        <v>319</v>
      </c>
      <c r="C42" s="208" t="s">
        <v>136</v>
      </c>
      <c r="D42" s="208" t="s">
        <v>137</v>
      </c>
      <c r="E42" s="208" t="s">
        <v>557</v>
      </c>
      <c r="F42" s="233" t="s">
        <v>534</v>
      </c>
      <c r="G42" s="209"/>
      <c r="H42" s="208"/>
      <c r="I42" s="208" t="s">
        <v>122</v>
      </c>
      <c r="J42" s="210" t="s">
        <v>144</v>
      </c>
      <c r="K42" s="207">
        <v>50</v>
      </c>
      <c r="L42" s="211">
        <v>2016</v>
      </c>
      <c r="M42" s="212" t="s">
        <v>104</v>
      </c>
      <c r="N42" s="212" t="s">
        <v>99</v>
      </c>
      <c r="O42" s="213">
        <v>42231</v>
      </c>
      <c r="P42" s="213">
        <v>42277</v>
      </c>
      <c r="Q42" s="212">
        <v>1</v>
      </c>
      <c r="R42" s="214"/>
      <c r="S42" s="235" t="str">
        <f t="shared" si="0"/>
        <v>EARLY</v>
      </c>
      <c r="T42" s="212">
        <v>0</v>
      </c>
      <c r="U42" s="214"/>
      <c r="V42" s="235" t="str">
        <f t="shared" si="1"/>
        <v/>
      </c>
      <c r="W42" s="212">
        <v>1</v>
      </c>
      <c r="X42" s="214"/>
      <c r="Y42" s="235" t="str">
        <f t="shared" si="2"/>
        <v>EARLY</v>
      </c>
      <c r="Z42" s="212">
        <v>1</v>
      </c>
      <c r="AA42" s="214"/>
      <c r="AB42" s="235" t="str">
        <f t="shared" si="3"/>
        <v>EARLY</v>
      </c>
      <c r="AC42" s="213">
        <v>42217</v>
      </c>
      <c r="AD42" s="213">
        <v>42262</v>
      </c>
      <c r="AE42" s="236"/>
      <c r="AF42" s="212">
        <v>1</v>
      </c>
      <c r="AG42" s="214"/>
      <c r="AH42" s="235" t="str">
        <f t="shared" si="4"/>
        <v>EARLY</v>
      </c>
      <c r="AI42" s="213">
        <v>42231</v>
      </c>
      <c r="AJ42" s="213">
        <v>42277</v>
      </c>
      <c r="AK42" s="212">
        <v>1</v>
      </c>
      <c r="AL42" s="214"/>
      <c r="AM42" s="235" t="str">
        <f t="shared" si="5"/>
        <v>EARLY</v>
      </c>
      <c r="AN42" s="235" t="str">
        <f t="shared" si="6"/>
        <v>CHECK</v>
      </c>
      <c r="AO42" s="215"/>
    </row>
    <row r="43" spans="1:41" ht="13.5" customHeight="1" x14ac:dyDescent="0.2">
      <c r="A43" s="206"/>
      <c r="B43" s="197" t="s">
        <v>322</v>
      </c>
      <c r="C43" s="198" t="s">
        <v>138</v>
      </c>
      <c r="D43" s="198" t="s">
        <v>174</v>
      </c>
      <c r="E43" s="240" t="s">
        <v>558</v>
      </c>
      <c r="F43" s="234" t="s">
        <v>534</v>
      </c>
      <c r="G43" s="199"/>
      <c r="H43" s="198"/>
      <c r="I43" s="198" t="s">
        <v>122</v>
      </c>
      <c r="J43" s="201" t="s">
        <v>144</v>
      </c>
      <c r="K43" s="197">
        <v>43</v>
      </c>
      <c r="L43" s="197">
        <v>2016</v>
      </c>
      <c r="M43" s="202" t="s">
        <v>104</v>
      </c>
      <c r="N43" s="202" t="s">
        <v>99</v>
      </c>
      <c r="O43" s="203">
        <v>42186</v>
      </c>
      <c r="P43" s="203">
        <v>42231</v>
      </c>
      <c r="Q43" s="202">
        <v>0</v>
      </c>
      <c r="R43" s="204"/>
      <c r="S43" s="235" t="str">
        <f t="shared" si="0"/>
        <v/>
      </c>
      <c r="T43" s="202">
        <v>0</v>
      </c>
      <c r="U43" s="204"/>
      <c r="V43" s="235" t="str">
        <f t="shared" si="1"/>
        <v/>
      </c>
      <c r="W43" s="202">
        <v>0</v>
      </c>
      <c r="X43" s="204"/>
      <c r="Y43" s="235" t="str">
        <f t="shared" si="2"/>
        <v/>
      </c>
      <c r="Z43" s="202">
        <v>0</v>
      </c>
      <c r="AA43" s="204"/>
      <c r="AB43" s="235" t="str">
        <f t="shared" si="3"/>
        <v/>
      </c>
      <c r="AC43" s="203">
        <v>42186</v>
      </c>
      <c r="AD43" s="203">
        <v>42231</v>
      </c>
      <c r="AE43" s="236"/>
      <c r="AF43" s="202">
        <v>0</v>
      </c>
      <c r="AG43" s="204"/>
      <c r="AH43" s="235" t="str">
        <f t="shared" si="4"/>
        <v/>
      </c>
      <c r="AI43" s="203">
        <v>42186</v>
      </c>
      <c r="AJ43" s="203">
        <v>42231</v>
      </c>
      <c r="AK43" s="202">
        <v>0</v>
      </c>
      <c r="AL43" s="202"/>
      <c r="AM43" s="235" t="str">
        <f t="shared" si="5"/>
        <v/>
      </c>
      <c r="AN43" s="235" t="str">
        <f t="shared" si="6"/>
        <v/>
      </c>
      <c r="AO43" s="205"/>
    </row>
    <row r="44" spans="1:41" ht="14.25" x14ac:dyDescent="0.2">
      <c r="A44" s="217"/>
      <c r="B44" s="114"/>
      <c r="C44" s="108"/>
      <c r="D44" s="108"/>
      <c r="E44" s="115"/>
      <c r="F44" s="115"/>
      <c r="G44" s="219"/>
      <c r="H44" s="115"/>
      <c r="I44" s="115"/>
      <c r="J44" s="115"/>
      <c r="K44" s="111"/>
      <c r="L44" s="111"/>
      <c r="M44" s="110"/>
      <c r="N44" s="110"/>
      <c r="O44" s="220"/>
      <c r="P44" s="220"/>
      <c r="Q44" s="221"/>
      <c r="R44" s="222"/>
      <c r="S44" s="120"/>
      <c r="T44" s="221"/>
      <c r="U44" s="222"/>
      <c r="V44" s="120"/>
      <c r="W44" s="221"/>
      <c r="X44" s="222"/>
      <c r="Y44" s="120"/>
      <c r="Z44" s="221"/>
      <c r="AA44" s="222"/>
      <c r="AB44" s="120"/>
      <c r="AC44" s="220"/>
      <c r="AD44" s="220"/>
      <c r="AE44" s="223"/>
      <c r="AF44" s="221"/>
      <c r="AG44" s="222"/>
      <c r="AH44" s="120"/>
      <c r="AI44" s="220"/>
      <c r="AJ44" s="220"/>
      <c r="AK44" s="221"/>
      <c r="AL44" s="222"/>
      <c r="AM44" s="120"/>
      <c r="AN44" s="120"/>
      <c r="AO44" s="224"/>
    </row>
    <row r="45" spans="1:41" ht="14.25" x14ac:dyDescent="0.2">
      <c r="A45" s="217" t="s">
        <v>686</v>
      </c>
      <c r="B45" s="114"/>
      <c r="C45" s="108"/>
      <c r="D45" s="108"/>
      <c r="E45" s="115"/>
      <c r="F45" s="115"/>
      <c r="G45" s="219"/>
      <c r="H45" s="115"/>
      <c r="I45" s="115"/>
      <c r="J45" s="115"/>
      <c r="K45" s="111"/>
      <c r="L45" s="111"/>
      <c r="M45" s="221"/>
      <c r="N45" s="110"/>
      <c r="O45" s="220"/>
      <c r="P45" s="220"/>
      <c r="Q45" s="221"/>
      <c r="R45" s="222"/>
      <c r="S45" s="120"/>
      <c r="T45" s="221"/>
      <c r="U45" s="222"/>
      <c r="V45" s="120"/>
      <c r="W45" s="221"/>
      <c r="X45" s="222"/>
      <c r="Y45" s="120"/>
      <c r="Z45" s="221"/>
      <c r="AA45" s="222"/>
      <c r="AB45" s="120"/>
      <c r="AC45" s="220"/>
      <c r="AD45" s="220"/>
      <c r="AE45" s="223"/>
      <c r="AF45" s="221"/>
      <c r="AG45" s="222"/>
      <c r="AH45" s="120"/>
      <c r="AI45" s="220"/>
      <c r="AJ45" s="220"/>
      <c r="AK45" s="221"/>
      <c r="AL45" s="222"/>
      <c r="AM45" s="120"/>
      <c r="AN45" s="120"/>
      <c r="AO45" s="224"/>
    </row>
    <row r="46" spans="1:41" ht="15" x14ac:dyDescent="0.2">
      <c r="A46" s="78"/>
      <c r="B46" s="197" t="s">
        <v>687</v>
      </c>
      <c r="C46" s="274">
        <v>1054200</v>
      </c>
      <c r="D46" s="198" t="s">
        <v>596</v>
      </c>
      <c r="E46" s="198" t="s">
        <v>539</v>
      </c>
      <c r="F46" s="225"/>
      <c r="G46" s="226"/>
      <c r="H46" s="225"/>
      <c r="I46" s="78"/>
      <c r="J46" s="201" t="s">
        <v>144</v>
      </c>
      <c r="K46" s="78"/>
      <c r="L46" s="78"/>
      <c r="M46" s="78"/>
      <c r="N46" s="78"/>
      <c r="O46" s="203">
        <v>42217</v>
      </c>
      <c r="P46" s="203">
        <v>42262</v>
      </c>
      <c r="Q46" s="202">
        <v>1</v>
      </c>
      <c r="R46" s="78"/>
      <c r="S46" s="77"/>
      <c r="T46" s="78"/>
      <c r="U46" s="78"/>
      <c r="V46" s="77"/>
      <c r="W46" s="202">
        <v>1</v>
      </c>
      <c r="X46" s="78"/>
      <c r="Y46" s="77"/>
      <c r="Z46" s="202">
        <v>1</v>
      </c>
      <c r="AA46" s="78"/>
      <c r="AB46" s="77"/>
      <c r="AC46" s="203">
        <v>42217</v>
      </c>
      <c r="AD46" s="203">
        <v>42262</v>
      </c>
      <c r="AE46" s="77"/>
      <c r="AF46" s="202">
        <v>1</v>
      </c>
      <c r="AG46" s="78"/>
      <c r="AH46" s="77"/>
      <c r="AI46" s="203">
        <v>42217</v>
      </c>
      <c r="AJ46" s="203">
        <v>42262</v>
      </c>
      <c r="AK46" s="202">
        <v>1</v>
      </c>
      <c r="AL46" s="78"/>
      <c r="AM46" s="77"/>
      <c r="AN46" s="77"/>
      <c r="AO46" s="78"/>
    </row>
    <row r="47" spans="1:41" ht="14.25" x14ac:dyDescent="0.2">
      <c r="A47" s="78"/>
      <c r="B47" s="197" t="s">
        <v>307</v>
      </c>
      <c r="C47" s="274">
        <v>1435000</v>
      </c>
      <c r="D47" s="198" t="s">
        <v>590</v>
      </c>
      <c r="E47" s="198" t="s">
        <v>549</v>
      </c>
      <c r="F47" s="131"/>
      <c r="G47" s="227"/>
      <c r="H47" s="131"/>
      <c r="I47" s="131"/>
      <c r="J47" s="201" t="s">
        <v>144</v>
      </c>
      <c r="K47" s="132"/>
      <c r="L47" s="132"/>
      <c r="M47" s="130"/>
      <c r="N47" s="130"/>
      <c r="O47" s="203">
        <v>42217</v>
      </c>
      <c r="P47" s="203">
        <v>42262</v>
      </c>
      <c r="Q47" s="202">
        <v>1</v>
      </c>
      <c r="R47" s="229"/>
      <c r="S47" s="175"/>
      <c r="T47" s="228"/>
      <c r="U47" s="229"/>
      <c r="V47" s="175"/>
      <c r="W47" s="202">
        <v>1</v>
      </c>
      <c r="X47" s="229"/>
      <c r="Y47" s="175"/>
      <c r="Z47" s="202">
        <v>1</v>
      </c>
      <c r="AA47" s="229"/>
      <c r="AB47" s="175"/>
      <c r="AC47" s="203">
        <v>42217</v>
      </c>
      <c r="AD47" s="203">
        <v>42262</v>
      </c>
      <c r="AE47" s="230"/>
      <c r="AF47" s="202">
        <v>1</v>
      </c>
      <c r="AG47" s="229"/>
      <c r="AH47" s="175"/>
      <c r="AI47" s="203">
        <v>42217</v>
      </c>
      <c r="AJ47" s="203">
        <v>42262</v>
      </c>
      <c r="AK47" s="202">
        <v>1</v>
      </c>
      <c r="AL47" s="229"/>
      <c r="AM47" s="175"/>
      <c r="AN47" s="175"/>
      <c r="AO47" s="27"/>
    </row>
    <row r="48" spans="1:41" ht="14.25" x14ac:dyDescent="0.2">
      <c r="A48" s="78"/>
      <c r="B48" s="197" t="s">
        <v>306</v>
      </c>
      <c r="C48" s="274">
        <v>1466500</v>
      </c>
      <c r="D48" s="198" t="s">
        <v>588</v>
      </c>
      <c r="E48" s="198" t="s">
        <v>693</v>
      </c>
      <c r="F48" s="131"/>
      <c r="G48" s="227"/>
      <c r="H48" s="131"/>
      <c r="I48" s="131"/>
      <c r="J48" s="201" t="s">
        <v>144</v>
      </c>
      <c r="K48" s="132"/>
      <c r="L48" s="132"/>
      <c r="M48" s="130"/>
      <c r="N48" s="130"/>
      <c r="O48" s="203">
        <v>42200</v>
      </c>
      <c r="P48" s="203">
        <v>42247</v>
      </c>
      <c r="Q48" s="202">
        <v>1</v>
      </c>
      <c r="R48" s="229"/>
      <c r="S48" s="175"/>
      <c r="T48" s="228"/>
      <c r="U48" s="229"/>
      <c r="V48" s="175"/>
      <c r="W48" s="202">
        <v>1</v>
      </c>
      <c r="X48" s="229"/>
      <c r="Y48" s="175"/>
      <c r="Z48" s="202">
        <v>1</v>
      </c>
      <c r="AA48" s="229"/>
      <c r="AB48" s="175"/>
      <c r="AC48" s="203">
        <v>42200</v>
      </c>
      <c r="AD48" s="203">
        <v>42247</v>
      </c>
      <c r="AE48" s="230"/>
      <c r="AF48" s="202">
        <v>1</v>
      </c>
      <c r="AG48" s="229"/>
      <c r="AH48" s="175"/>
      <c r="AI48" s="203">
        <v>42200</v>
      </c>
      <c r="AJ48" s="203">
        <v>42247</v>
      </c>
      <c r="AK48" s="202">
        <v>1</v>
      </c>
      <c r="AL48" s="229"/>
      <c r="AM48" s="175"/>
      <c r="AN48" s="175"/>
      <c r="AO48" s="27"/>
    </row>
    <row r="49" spans="1:41" ht="14.25" x14ac:dyDescent="0.2">
      <c r="A49" s="78"/>
      <c r="B49" s="197" t="s">
        <v>688</v>
      </c>
      <c r="C49" s="274">
        <v>1545600</v>
      </c>
      <c r="D49" s="198" t="s">
        <v>597</v>
      </c>
      <c r="E49" s="198" t="s">
        <v>545</v>
      </c>
      <c r="F49" s="131"/>
      <c r="G49" s="227"/>
      <c r="H49" s="131"/>
      <c r="I49" s="131"/>
      <c r="J49" s="201" t="s">
        <v>144</v>
      </c>
      <c r="K49" s="132"/>
      <c r="L49" s="132"/>
      <c r="M49" s="130"/>
      <c r="N49" s="130"/>
      <c r="O49" s="203">
        <v>42217</v>
      </c>
      <c r="P49" s="203">
        <v>42262</v>
      </c>
      <c r="Q49" s="202">
        <v>1</v>
      </c>
      <c r="R49" s="229"/>
      <c r="S49" s="175"/>
      <c r="T49" s="228"/>
      <c r="U49" s="229"/>
      <c r="V49" s="175"/>
      <c r="W49" s="202">
        <v>1</v>
      </c>
      <c r="X49" s="229"/>
      <c r="Y49" s="175"/>
      <c r="Z49" s="202">
        <v>1</v>
      </c>
      <c r="AA49" s="229"/>
      <c r="AB49" s="175"/>
      <c r="AC49" s="203">
        <v>42217</v>
      </c>
      <c r="AD49" s="203">
        <v>42262</v>
      </c>
      <c r="AE49" s="230"/>
      <c r="AF49" s="202">
        <v>1</v>
      </c>
      <c r="AG49" s="229"/>
      <c r="AH49" s="175"/>
      <c r="AI49" s="203">
        <v>42217</v>
      </c>
      <c r="AJ49" s="203">
        <v>42262</v>
      </c>
      <c r="AK49" s="202">
        <v>1</v>
      </c>
      <c r="AL49" s="229"/>
      <c r="AM49" s="175"/>
      <c r="AN49" s="175"/>
      <c r="AO49" s="27"/>
    </row>
    <row r="50" spans="1:41" ht="14.25" x14ac:dyDescent="0.2">
      <c r="B50" s="197" t="s">
        <v>350</v>
      </c>
      <c r="C50" s="274">
        <v>2327100</v>
      </c>
      <c r="D50" s="198" t="s">
        <v>613</v>
      </c>
      <c r="E50" s="198" t="s">
        <v>544</v>
      </c>
      <c r="J50" s="201" t="s">
        <v>144</v>
      </c>
      <c r="O50" s="203">
        <v>42200</v>
      </c>
      <c r="P50" s="203">
        <v>42247</v>
      </c>
      <c r="Q50" s="202">
        <v>1</v>
      </c>
      <c r="W50" s="202">
        <v>1</v>
      </c>
      <c r="Z50" s="202">
        <v>1</v>
      </c>
      <c r="AC50" s="203">
        <v>42200</v>
      </c>
      <c r="AD50" s="203">
        <v>42247</v>
      </c>
      <c r="AF50" s="202">
        <v>1</v>
      </c>
      <c r="AI50" s="203">
        <v>42200</v>
      </c>
      <c r="AJ50" s="203">
        <v>42247</v>
      </c>
      <c r="AK50" s="202">
        <v>1</v>
      </c>
    </row>
    <row r="51" spans="1:41" ht="14.25" x14ac:dyDescent="0.2">
      <c r="B51" s="197" t="s">
        <v>689</v>
      </c>
      <c r="C51" s="274">
        <v>3497300</v>
      </c>
      <c r="D51" s="198" t="s">
        <v>585</v>
      </c>
      <c r="E51" s="198" t="s">
        <v>694</v>
      </c>
      <c r="J51" s="201" t="s">
        <v>144</v>
      </c>
      <c r="O51" s="203">
        <v>42231</v>
      </c>
      <c r="P51" s="203">
        <v>42277</v>
      </c>
      <c r="Q51" s="202">
        <v>1</v>
      </c>
      <c r="W51" s="202">
        <v>1</v>
      </c>
      <c r="Z51" s="202">
        <v>1</v>
      </c>
      <c r="AC51" s="203">
        <v>42231</v>
      </c>
      <c r="AD51" s="203">
        <v>42277</v>
      </c>
      <c r="AF51" s="202">
        <v>1</v>
      </c>
      <c r="AI51" s="203">
        <v>42231</v>
      </c>
      <c r="AJ51" s="203">
        <v>42277</v>
      </c>
      <c r="AK51" s="202">
        <v>1</v>
      </c>
    </row>
    <row r="52" spans="1:41" ht="28.5" x14ac:dyDescent="0.2">
      <c r="B52" s="197" t="s">
        <v>690</v>
      </c>
      <c r="C52" s="274">
        <v>5014300</v>
      </c>
      <c r="D52" s="198" t="s">
        <v>593</v>
      </c>
      <c r="E52" s="198" t="s">
        <v>558</v>
      </c>
      <c r="J52" s="201" t="s">
        <v>144</v>
      </c>
      <c r="O52" s="203">
        <v>42200</v>
      </c>
      <c r="P52" s="203">
        <v>42247</v>
      </c>
      <c r="Q52" s="202">
        <v>1</v>
      </c>
      <c r="W52" s="202">
        <v>1</v>
      </c>
      <c r="Z52" s="202">
        <v>1</v>
      </c>
      <c r="AC52" s="203">
        <v>42200</v>
      </c>
      <c r="AD52" s="203">
        <v>42247</v>
      </c>
      <c r="AF52" s="202">
        <v>1</v>
      </c>
      <c r="AI52" s="203">
        <v>42200</v>
      </c>
      <c r="AJ52" s="203">
        <v>42247</v>
      </c>
      <c r="AK52" s="202">
        <v>1</v>
      </c>
    </row>
    <row r="53" spans="1:41" ht="14.25" x14ac:dyDescent="0.2">
      <c r="B53" s="197" t="s">
        <v>322</v>
      </c>
      <c r="C53" s="274">
        <v>9196500</v>
      </c>
      <c r="D53" s="198" t="s">
        <v>684</v>
      </c>
      <c r="E53" s="198" t="s">
        <v>558</v>
      </c>
      <c r="J53" s="201" t="s">
        <v>144</v>
      </c>
      <c r="O53" s="203">
        <v>42231</v>
      </c>
      <c r="P53" s="203">
        <v>42277</v>
      </c>
      <c r="Q53" s="202">
        <v>1</v>
      </c>
      <c r="W53" s="202">
        <v>1</v>
      </c>
      <c r="Z53" s="202">
        <v>1</v>
      </c>
      <c r="AC53" s="203">
        <v>42231</v>
      </c>
      <c r="AD53" s="203">
        <v>42277</v>
      </c>
      <c r="AF53" s="202">
        <v>1</v>
      </c>
      <c r="AI53" s="203">
        <v>42231</v>
      </c>
      <c r="AJ53" s="203">
        <v>42277</v>
      </c>
      <c r="AK53" s="202">
        <v>1</v>
      </c>
    </row>
    <row r="54" spans="1:41" ht="14.25" x14ac:dyDescent="0.2">
      <c r="B54" s="197" t="s">
        <v>321</v>
      </c>
      <c r="C54" s="274">
        <v>9352900</v>
      </c>
      <c r="D54" s="198" t="s">
        <v>595</v>
      </c>
      <c r="E54" s="198" t="s">
        <v>695</v>
      </c>
      <c r="J54" s="201" t="s">
        <v>144</v>
      </c>
      <c r="O54" s="203">
        <v>42200</v>
      </c>
      <c r="P54" s="203">
        <v>42247</v>
      </c>
      <c r="Q54" s="202">
        <v>1</v>
      </c>
      <c r="W54" s="202">
        <v>1</v>
      </c>
      <c r="Z54" s="202">
        <v>1</v>
      </c>
      <c r="AC54" s="203">
        <v>42200</v>
      </c>
      <c r="AD54" s="203">
        <v>42247</v>
      </c>
      <c r="AF54" s="202">
        <v>1</v>
      </c>
      <c r="AI54" s="203">
        <v>42200</v>
      </c>
      <c r="AJ54" s="203">
        <v>42247</v>
      </c>
      <c r="AK54" s="202">
        <v>1</v>
      </c>
    </row>
    <row r="55" spans="1:41" ht="14.25" x14ac:dyDescent="0.2">
      <c r="B55" s="197" t="s">
        <v>329</v>
      </c>
      <c r="C55" s="274">
        <v>10343500</v>
      </c>
      <c r="D55" s="198" t="s">
        <v>592</v>
      </c>
      <c r="E55" s="198" t="s">
        <v>536</v>
      </c>
      <c r="J55" s="201" t="s">
        <v>144</v>
      </c>
      <c r="O55" s="203">
        <v>42231</v>
      </c>
      <c r="P55" s="203">
        <v>42277</v>
      </c>
      <c r="Q55" s="202">
        <v>1</v>
      </c>
      <c r="W55" s="202">
        <v>1</v>
      </c>
      <c r="Z55" s="202">
        <v>1</v>
      </c>
      <c r="AC55" s="203">
        <v>42231</v>
      </c>
      <c r="AD55" s="203">
        <v>42277</v>
      </c>
      <c r="AF55" s="202">
        <v>1</v>
      </c>
      <c r="AI55" s="203">
        <v>42231</v>
      </c>
      <c r="AJ55" s="203">
        <v>42277</v>
      </c>
      <c r="AK55" s="202">
        <v>1</v>
      </c>
    </row>
    <row r="56" spans="1:41" ht="28.5" x14ac:dyDescent="0.2">
      <c r="B56" s="197" t="s">
        <v>329</v>
      </c>
      <c r="C56" s="274">
        <v>11206800</v>
      </c>
      <c r="D56" s="198" t="s">
        <v>587</v>
      </c>
      <c r="E56" s="198" t="s">
        <v>536</v>
      </c>
      <c r="J56" s="201" t="s">
        <v>144</v>
      </c>
      <c r="O56" s="203">
        <v>42231</v>
      </c>
      <c r="P56" s="203">
        <v>42277</v>
      </c>
      <c r="Q56" s="202">
        <v>1</v>
      </c>
      <c r="W56" s="202">
        <v>1</v>
      </c>
      <c r="Z56" s="202">
        <v>1</v>
      </c>
      <c r="AC56" s="203">
        <v>42231</v>
      </c>
      <c r="AD56" s="203">
        <v>42277</v>
      </c>
      <c r="AF56" s="202">
        <v>1</v>
      </c>
      <c r="AI56" s="203">
        <v>42231</v>
      </c>
      <c r="AJ56" s="203">
        <v>42277</v>
      </c>
      <c r="AK56" s="202">
        <v>1</v>
      </c>
    </row>
    <row r="57" spans="1:41" ht="28.5" x14ac:dyDescent="0.2">
      <c r="B57" s="197" t="s">
        <v>329</v>
      </c>
      <c r="C57" s="274">
        <v>11264500</v>
      </c>
      <c r="D57" s="198" t="s">
        <v>685</v>
      </c>
      <c r="E57" s="198" t="s">
        <v>536</v>
      </c>
      <c r="J57" s="201" t="s">
        <v>144</v>
      </c>
      <c r="O57" s="203">
        <v>42231</v>
      </c>
      <c r="P57" s="203">
        <v>42277</v>
      </c>
      <c r="Q57" s="202">
        <v>1</v>
      </c>
      <c r="W57" s="202">
        <v>1</v>
      </c>
      <c r="Z57" s="202">
        <v>1</v>
      </c>
      <c r="AC57" s="203">
        <v>42231</v>
      </c>
      <c r="AD57" s="203">
        <v>42277</v>
      </c>
      <c r="AF57" s="202">
        <v>1</v>
      </c>
      <c r="AI57" s="203">
        <v>42231</v>
      </c>
      <c r="AJ57" s="203">
        <v>42277</v>
      </c>
      <c r="AK57" s="202">
        <v>1</v>
      </c>
    </row>
    <row r="58" spans="1:41" ht="14.25" x14ac:dyDescent="0.2">
      <c r="B58" s="197" t="s">
        <v>332</v>
      </c>
      <c r="C58" s="274">
        <v>12447390</v>
      </c>
      <c r="D58" s="198" t="s">
        <v>580</v>
      </c>
      <c r="E58" s="198" t="s">
        <v>556</v>
      </c>
      <c r="J58" s="201" t="s">
        <v>144</v>
      </c>
      <c r="O58" s="203">
        <v>42200</v>
      </c>
      <c r="P58" s="203">
        <v>42247</v>
      </c>
      <c r="Q58" s="202">
        <v>1</v>
      </c>
      <c r="W58" s="202">
        <v>1</v>
      </c>
      <c r="Z58" s="202">
        <v>1</v>
      </c>
      <c r="AC58" s="203">
        <v>42200</v>
      </c>
      <c r="AD58" s="203">
        <v>42247</v>
      </c>
      <c r="AF58" s="202">
        <v>1</v>
      </c>
      <c r="AI58" s="203">
        <v>42200</v>
      </c>
      <c r="AJ58" s="203">
        <v>42247</v>
      </c>
      <c r="AK58" s="202">
        <v>1</v>
      </c>
    </row>
    <row r="59" spans="1:41" ht="14.25" x14ac:dyDescent="0.2">
      <c r="B59" s="197" t="s">
        <v>330</v>
      </c>
      <c r="C59" s="274">
        <v>14161500</v>
      </c>
      <c r="D59" s="198" t="s">
        <v>586</v>
      </c>
      <c r="E59" s="198" t="s">
        <v>696</v>
      </c>
      <c r="J59" s="201" t="s">
        <v>144</v>
      </c>
      <c r="O59" s="203">
        <v>42231</v>
      </c>
      <c r="P59" s="203">
        <v>42277</v>
      </c>
      <c r="Q59" s="202">
        <v>1</v>
      </c>
      <c r="W59" s="202">
        <v>1</v>
      </c>
      <c r="Z59" s="202">
        <v>1</v>
      </c>
      <c r="AC59" s="203">
        <v>42231</v>
      </c>
      <c r="AD59" s="203">
        <v>42277</v>
      </c>
      <c r="AF59" s="202">
        <v>1</v>
      </c>
      <c r="AI59" s="203">
        <v>42231</v>
      </c>
      <c r="AJ59" s="203">
        <v>42277</v>
      </c>
      <c r="AK59" s="202">
        <v>1</v>
      </c>
    </row>
    <row r="60" spans="1:41" ht="28.5" x14ac:dyDescent="0.2">
      <c r="B60" s="197" t="s">
        <v>321</v>
      </c>
      <c r="C60" s="274">
        <v>402114105350101</v>
      </c>
      <c r="D60" s="198" t="s">
        <v>692</v>
      </c>
      <c r="E60" s="198" t="s">
        <v>695</v>
      </c>
      <c r="J60" s="201" t="s">
        <v>144</v>
      </c>
      <c r="O60" s="203">
        <v>42200</v>
      </c>
      <c r="P60" s="203">
        <v>42247</v>
      </c>
      <c r="Q60" s="202">
        <v>1</v>
      </c>
      <c r="W60" s="202">
        <v>1</v>
      </c>
      <c r="Z60" s="202">
        <v>1</v>
      </c>
      <c r="AC60" s="203">
        <v>42200</v>
      </c>
      <c r="AD60" s="203">
        <v>42247</v>
      </c>
      <c r="AF60" s="202">
        <v>1</v>
      </c>
      <c r="AI60" s="203">
        <v>42200</v>
      </c>
      <c r="AJ60" s="203">
        <v>42247</v>
      </c>
      <c r="AK60" s="202">
        <v>1</v>
      </c>
    </row>
    <row r="61" spans="1:41" ht="15" x14ac:dyDescent="0.2">
      <c r="D61" s="275" t="s">
        <v>691</v>
      </c>
      <c r="Q61" s="276">
        <f>SUM(Q5:Q60)</f>
        <v>46</v>
      </c>
      <c r="W61" s="276">
        <f>SUM(W5:W60)</f>
        <v>46</v>
      </c>
      <c r="Z61" s="276">
        <f>SUM(Z5:Z60)</f>
        <v>46</v>
      </c>
      <c r="AF61" s="276">
        <f>SUM(AF5:AF60)</f>
        <v>44</v>
      </c>
      <c r="AK61" s="276">
        <f>SUM(AK5:AK60)</f>
        <v>46</v>
      </c>
    </row>
  </sheetData>
  <autoFilter ref="A1:AF43">
    <filterColumn colId="2" showButton="0"/>
    <filterColumn colId="12" showButton="0"/>
    <filterColumn colId="14" showButton="0"/>
    <filterColumn colId="16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sortState ref="B5:BW38">
    <sortCondition ref="B5:B38"/>
  </sortState>
  <mergeCells count="56">
    <mergeCell ref="A1:A3"/>
    <mergeCell ref="C1:D1"/>
    <mergeCell ref="B1:B3"/>
    <mergeCell ref="C2:C3"/>
    <mergeCell ref="D2:D3"/>
    <mergeCell ref="Q2:Q3"/>
    <mergeCell ref="R2:R3"/>
    <mergeCell ref="O1:P2"/>
    <mergeCell ref="S1:S3"/>
    <mergeCell ref="T1:U1"/>
    <mergeCell ref="T2:T3"/>
    <mergeCell ref="AE2:AE3"/>
    <mergeCell ref="Z2:Z3"/>
    <mergeCell ref="W1:X1"/>
    <mergeCell ref="Y1:Y3"/>
    <mergeCell ref="Z1:AA1"/>
    <mergeCell ref="AB1:AB3"/>
    <mergeCell ref="AC1:AG1"/>
    <mergeCell ref="AA2:AA3"/>
    <mergeCell ref="AH1:AH3"/>
    <mergeCell ref="AI1:AL1"/>
    <mergeCell ref="AM1:AM3"/>
    <mergeCell ref="AN1:AN3"/>
    <mergeCell ref="AF2:AF3"/>
    <mergeCell ref="AG2:AG3"/>
    <mergeCell ref="AI2:AJ2"/>
    <mergeCell ref="AK2:AK3"/>
    <mergeCell ref="AL2:AL3"/>
    <mergeCell ref="E2:E3"/>
    <mergeCell ref="F2:F3"/>
    <mergeCell ref="W2:W3"/>
    <mergeCell ref="X2:X3"/>
    <mergeCell ref="AC2:AD2"/>
    <mergeCell ref="M1:M3"/>
    <mergeCell ref="N1:N3"/>
    <mergeCell ref="V1:V3"/>
    <mergeCell ref="G1:G3"/>
    <mergeCell ref="U2:U3"/>
    <mergeCell ref="L1:L3"/>
    <mergeCell ref="J1:J3"/>
    <mergeCell ref="K1:K3"/>
    <mergeCell ref="I1:I3"/>
    <mergeCell ref="H1:H3"/>
    <mergeCell ref="Q1:R1"/>
    <mergeCell ref="E5:E6"/>
    <mergeCell ref="E7:E8"/>
    <mergeCell ref="E9:E11"/>
    <mergeCell ref="E13:E14"/>
    <mergeCell ref="E15:E16"/>
    <mergeCell ref="E38:E39"/>
    <mergeCell ref="E40:E41"/>
    <mergeCell ref="E21:E22"/>
    <mergeCell ref="E25:E26"/>
    <mergeCell ref="E29:E30"/>
    <mergeCell ref="E32:E34"/>
    <mergeCell ref="E36:E37"/>
  </mergeCells>
  <phoneticPr fontId="0" type="noConversion"/>
  <printOptions gridLines="1"/>
  <pageMargins left="0.2" right="0.2" top="0.3" bottom="0.4" header="0.19" footer="0.19"/>
  <pageSetup scale="48" pageOrder="overThenDown" orientation="landscape" r:id="rId1"/>
  <headerFooter alignWithMargins="0">
    <oddFooter>&amp;L&amp;F, &amp;A&amp;C&amp;D&amp;R&amp;P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22" sqref="C22"/>
    </sheetView>
  </sheetViews>
  <sheetFormatPr defaultRowHeight="12.75" x14ac:dyDescent="0.2"/>
  <cols>
    <col min="1" max="1" width="22.28515625" customWidth="1"/>
    <col min="2" max="2" width="39.140625" customWidth="1"/>
    <col min="3" max="3" width="10.5703125" customWidth="1"/>
    <col min="4" max="4" width="11.28515625" customWidth="1"/>
    <col min="5" max="5" width="18.5703125" customWidth="1"/>
    <col min="6" max="6" width="56" customWidth="1"/>
  </cols>
  <sheetData>
    <row r="1" spans="1:5" ht="15" x14ac:dyDescent="0.25">
      <c r="A1" s="257" t="s">
        <v>627</v>
      </c>
      <c r="B1" s="257" t="s">
        <v>512</v>
      </c>
      <c r="C1" s="257" t="s">
        <v>628</v>
      </c>
      <c r="D1" s="257" t="s">
        <v>629</v>
      </c>
      <c r="E1" s="258" t="s">
        <v>630</v>
      </c>
    </row>
    <row r="2" spans="1:5" ht="15" x14ac:dyDescent="0.25">
      <c r="A2" s="259" t="s">
        <v>631</v>
      </c>
      <c r="B2" s="260"/>
      <c r="C2" s="260"/>
      <c r="D2" s="260"/>
      <c r="E2" s="261"/>
    </row>
    <row r="3" spans="1:5" ht="15" x14ac:dyDescent="0.25">
      <c r="A3" s="262" t="s">
        <v>632</v>
      </c>
      <c r="B3" s="263" t="s">
        <v>633</v>
      </c>
      <c r="C3" s="263"/>
      <c r="D3" s="264" t="s">
        <v>634</v>
      </c>
      <c r="E3" s="265"/>
    </row>
    <row r="4" spans="1:5" x14ac:dyDescent="0.2">
      <c r="A4" s="263"/>
      <c r="B4" s="263" t="s">
        <v>635</v>
      </c>
      <c r="C4" s="263"/>
      <c r="D4" s="264" t="s">
        <v>636</v>
      </c>
      <c r="E4" s="265"/>
    </row>
    <row r="5" spans="1:5" x14ac:dyDescent="0.2">
      <c r="A5" s="263"/>
      <c r="B5" s="263"/>
      <c r="C5" s="263"/>
      <c r="D5" s="266"/>
      <c r="E5" s="265"/>
    </row>
    <row r="6" spans="1:5" ht="15" x14ac:dyDescent="0.25">
      <c r="A6" s="267" t="s">
        <v>637</v>
      </c>
      <c r="B6" s="263" t="s">
        <v>638</v>
      </c>
      <c r="C6" s="263">
        <v>8011</v>
      </c>
      <c r="D6" s="264" t="s">
        <v>639</v>
      </c>
      <c r="E6" s="265" t="s">
        <v>640</v>
      </c>
    </row>
    <row r="7" spans="1:5" x14ac:dyDescent="0.2">
      <c r="A7" s="273" t="s">
        <v>672</v>
      </c>
      <c r="B7" s="263" t="s">
        <v>641</v>
      </c>
      <c r="C7" s="263">
        <v>8009</v>
      </c>
      <c r="D7" s="264">
        <v>90095</v>
      </c>
      <c r="E7" s="265" t="s">
        <v>640</v>
      </c>
    </row>
    <row r="8" spans="1:5" x14ac:dyDescent="0.2">
      <c r="A8" s="263"/>
      <c r="B8" s="263" t="s">
        <v>642</v>
      </c>
      <c r="C8" s="263">
        <v>8007</v>
      </c>
      <c r="D8" s="266">
        <v>39087</v>
      </c>
      <c r="E8" s="265" t="s">
        <v>640</v>
      </c>
    </row>
    <row r="9" spans="1:5" x14ac:dyDescent="0.2">
      <c r="A9" s="263"/>
      <c r="B9" s="263" t="s">
        <v>643</v>
      </c>
      <c r="C9" s="263"/>
      <c r="D9" s="266"/>
      <c r="E9" s="265"/>
    </row>
    <row r="10" spans="1:5" x14ac:dyDescent="0.2">
      <c r="A10" s="263"/>
      <c r="B10" s="263" t="s">
        <v>644</v>
      </c>
      <c r="C10" s="263">
        <v>659</v>
      </c>
      <c r="D10" s="266">
        <v>915</v>
      </c>
      <c r="E10" s="265" t="s">
        <v>640</v>
      </c>
    </row>
    <row r="11" spans="1:5" x14ac:dyDescent="0.2">
      <c r="A11" s="263"/>
      <c r="B11" s="263" t="s">
        <v>645</v>
      </c>
      <c r="C11" s="263">
        <v>1571</v>
      </c>
      <c r="D11" s="266">
        <v>940</v>
      </c>
      <c r="E11" s="265" t="s">
        <v>640</v>
      </c>
    </row>
    <row r="12" spans="1:5" x14ac:dyDescent="0.2">
      <c r="A12" s="263"/>
      <c r="B12" s="263" t="s">
        <v>646</v>
      </c>
      <c r="C12" s="263">
        <v>651</v>
      </c>
      <c r="D12" s="266">
        <v>950</v>
      </c>
      <c r="E12" s="265" t="s">
        <v>640</v>
      </c>
    </row>
    <row r="13" spans="1:5" x14ac:dyDescent="0.2">
      <c r="A13" s="263"/>
      <c r="B13" s="263" t="s">
        <v>647</v>
      </c>
      <c r="C13" s="263">
        <v>663</v>
      </c>
      <c r="D13" s="266">
        <v>925</v>
      </c>
      <c r="E13" s="265" t="s">
        <v>640</v>
      </c>
    </row>
    <row r="14" spans="1:5" x14ac:dyDescent="0.2">
      <c r="A14" s="263"/>
      <c r="B14" s="263" t="s">
        <v>648</v>
      </c>
      <c r="C14" s="263">
        <v>2773</v>
      </c>
      <c r="D14" s="266">
        <v>935</v>
      </c>
      <c r="E14" s="265" t="s">
        <v>640</v>
      </c>
    </row>
    <row r="15" spans="1:5" x14ac:dyDescent="0.2">
      <c r="A15" s="263"/>
      <c r="B15" s="263" t="s">
        <v>649</v>
      </c>
      <c r="C15" s="263">
        <v>27</v>
      </c>
      <c r="D15" s="266">
        <v>70300</v>
      </c>
      <c r="E15" s="265" t="s">
        <v>640</v>
      </c>
    </row>
    <row r="16" spans="1:5" x14ac:dyDescent="0.2">
      <c r="A16" s="263"/>
      <c r="B16" s="263" t="s">
        <v>650</v>
      </c>
      <c r="C16" s="263">
        <v>667</v>
      </c>
      <c r="D16" s="266">
        <v>955</v>
      </c>
      <c r="E16" s="265" t="s">
        <v>640</v>
      </c>
    </row>
    <row r="17" spans="1:6" x14ac:dyDescent="0.2">
      <c r="A17" s="263"/>
      <c r="B17" s="263" t="s">
        <v>651</v>
      </c>
      <c r="C17" s="263">
        <v>675</v>
      </c>
      <c r="D17" s="266">
        <v>930</v>
      </c>
      <c r="E17" s="265" t="s">
        <v>640</v>
      </c>
    </row>
    <row r="18" spans="1:6" x14ac:dyDescent="0.2">
      <c r="A18" s="263"/>
      <c r="B18" s="263" t="s">
        <v>652</v>
      </c>
      <c r="C18" s="263">
        <v>1572</v>
      </c>
      <c r="D18" s="266">
        <v>945</v>
      </c>
      <c r="E18" s="265" t="s">
        <v>640</v>
      </c>
    </row>
    <row r="19" spans="1:6" x14ac:dyDescent="0.2">
      <c r="A19" s="263"/>
      <c r="B19" s="263"/>
      <c r="C19" s="263"/>
      <c r="D19" s="263"/>
      <c r="E19" s="263"/>
    </row>
    <row r="20" spans="1:6" ht="15" x14ac:dyDescent="0.25">
      <c r="A20" s="267" t="s">
        <v>653</v>
      </c>
      <c r="B20" s="263"/>
      <c r="C20" s="263"/>
      <c r="D20" s="263"/>
      <c r="E20" s="263"/>
    </row>
    <row r="21" spans="1:6" x14ac:dyDescent="0.2">
      <c r="A21" s="263"/>
      <c r="B21" s="263" t="s">
        <v>654</v>
      </c>
      <c r="C21" s="263"/>
      <c r="D21" s="264" t="s">
        <v>655</v>
      </c>
      <c r="E21" s="265" t="s">
        <v>640</v>
      </c>
      <c r="F21" s="263" t="s">
        <v>668</v>
      </c>
    </row>
    <row r="22" spans="1:6" ht="15" x14ac:dyDescent="0.25">
      <c r="A22" s="267"/>
      <c r="B22" s="268" t="s">
        <v>656</v>
      </c>
      <c r="C22" s="263"/>
      <c r="D22" s="266">
        <v>49287</v>
      </c>
      <c r="E22" s="265" t="s">
        <v>640</v>
      </c>
      <c r="F22" s="263" t="s">
        <v>668</v>
      </c>
    </row>
    <row r="23" spans="1:6" ht="15" x14ac:dyDescent="0.25">
      <c r="A23" s="267"/>
      <c r="B23" s="268" t="s">
        <v>657</v>
      </c>
      <c r="C23" s="263"/>
      <c r="D23" s="266">
        <v>49288</v>
      </c>
      <c r="E23" s="265" t="s">
        <v>640</v>
      </c>
      <c r="F23" s="263" t="s">
        <v>668</v>
      </c>
    </row>
    <row r="24" spans="1:6" ht="15" x14ac:dyDescent="0.25">
      <c r="A24" s="267"/>
      <c r="B24" s="263" t="s">
        <v>658</v>
      </c>
      <c r="C24" s="263"/>
      <c r="D24" s="264" t="s">
        <v>659</v>
      </c>
      <c r="E24" s="265" t="s">
        <v>640</v>
      </c>
      <c r="F24" s="263" t="s">
        <v>668</v>
      </c>
    </row>
    <row r="25" spans="1:6" x14ac:dyDescent="0.2">
      <c r="A25" s="263"/>
      <c r="B25" s="263"/>
      <c r="C25" s="263"/>
      <c r="D25" s="266"/>
      <c r="E25" s="265"/>
    </row>
    <row r="26" spans="1:6" ht="15" x14ac:dyDescent="0.25">
      <c r="A26" s="267" t="s">
        <v>660</v>
      </c>
      <c r="B26" s="263" t="s">
        <v>661</v>
      </c>
      <c r="C26" s="263">
        <v>3117</v>
      </c>
      <c r="D26" s="266">
        <v>613</v>
      </c>
      <c r="E26" s="265" t="s">
        <v>640</v>
      </c>
    </row>
    <row r="27" spans="1:6" x14ac:dyDescent="0.2">
      <c r="A27" s="273" t="s">
        <v>671</v>
      </c>
      <c r="B27" s="263" t="s">
        <v>662</v>
      </c>
      <c r="C27" s="263">
        <v>3157</v>
      </c>
      <c r="D27" s="266">
        <v>631</v>
      </c>
      <c r="E27" s="265" t="s">
        <v>640</v>
      </c>
    </row>
    <row r="28" spans="1:6" x14ac:dyDescent="0.2">
      <c r="A28" s="263"/>
      <c r="B28" s="263" t="s">
        <v>663</v>
      </c>
      <c r="C28" s="263">
        <v>2754</v>
      </c>
      <c r="D28" s="266">
        <v>62854</v>
      </c>
      <c r="E28" s="265" t="s">
        <v>640</v>
      </c>
    </row>
    <row r="29" spans="1:6" x14ac:dyDescent="0.2">
      <c r="A29" s="263"/>
      <c r="B29" s="263" t="s">
        <v>664</v>
      </c>
      <c r="C29" s="263">
        <v>3116</v>
      </c>
      <c r="D29" s="264" t="s">
        <v>665</v>
      </c>
      <c r="E29" s="265" t="s">
        <v>640</v>
      </c>
    </row>
    <row r="30" spans="1:6" x14ac:dyDescent="0.2">
      <c r="A30" s="263"/>
      <c r="B30" s="263" t="s">
        <v>666</v>
      </c>
      <c r="C30" s="263">
        <v>3118</v>
      </c>
      <c r="D30" s="266">
        <v>671</v>
      </c>
      <c r="E30" s="265" t="s">
        <v>640</v>
      </c>
    </row>
    <row r="31" spans="1:6" x14ac:dyDescent="0.2">
      <c r="A31" s="263"/>
      <c r="B31" s="263" t="s">
        <v>667</v>
      </c>
      <c r="C31" s="263">
        <v>2612</v>
      </c>
      <c r="D31" s="266">
        <v>681</v>
      </c>
      <c r="E31" s="265" t="s">
        <v>640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A83"/>
  <sheetViews>
    <sheetView workbookViewId="0">
      <pane xSplit="1" ySplit="1" topLeftCell="G14" activePane="bottomRight" state="frozen"/>
      <selection pane="topRight" activeCell="C1" sqref="C1"/>
      <selection pane="bottomLeft" activeCell="A2" sqref="A2"/>
      <selection pane="bottomRight" activeCell="N22" sqref="N22"/>
    </sheetView>
  </sheetViews>
  <sheetFormatPr defaultRowHeight="11.25" x14ac:dyDescent="0.2"/>
  <cols>
    <col min="1" max="1" width="14.7109375" style="30" customWidth="1"/>
    <col min="2" max="2" width="12" style="30" customWidth="1"/>
    <col min="3" max="3" width="12.28515625" style="33" customWidth="1"/>
    <col min="4" max="6" width="11" style="33" customWidth="1"/>
    <col min="7" max="7" width="14.42578125" style="33" customWidth="1"/>
    <col min="8" max="10" width="12.42578125" style="33" customWidth="1"/>
    <col min="11" max="16" width="11" style="33" customWidth="1"/>
    <col min="17" max="18" width="9.140625" style="30"/>
    <col min="19" max="19" width="24.140625" style="30" customWidth="1"/>
    <col min="20" max="20" width="11.5703125" style="33" customWidth="1"/>
    <col min="21" max="21" width="10.42578125" style="54" customWidth="1"/>
    <col min="22" max="23" width="9.140625" style="54"/>
    <col min="24" max="24" width="10" style="46" customWidth="1"/>
    <col min="25" max="25" width="9.5703125" style="46" bestFit="1" customWidth="1"/>
    <col min="26" max="26" width="10.28515625" style="30" customWidth="1"/>
    <col min="27" max="16384" width="9.140625" style="30"/>
  </cols>
  <sheetData>
    <row r="1" spans="1:25" s="31" customFormat="1" ht="57" customHeight="1" thickBot="1" x14ac:dyDescent="0.25">
      <c r="A1" s="29" t="s">
        <v>451</v>
      </c>
      <c r="B1" s="75" t="s">
        <v>157</v>
      </c>
      <c r="C1" s="32" t="s">
        <v>338</v>
      </c>
      <c r="D1" s="32" t="s">
        <v>488</v>
      </c>
      <c r="E1" s="32" t="s">
        <v>677</v>
      </c>
      <c r="F1" s="32" t="s">
        <v>678</v>
      </c>
      <c r="G1" s="32" t="s">
        <v>489</v>
      </c>
      <c r="H1" s="32" t="s">
        <v>492</v>
      </c>
      <c r="I1" s="32" t="s">
        <v>675</v>
      </c>
      <c r="J1" s="32" t="s">
        <v>676</v>
      </c>
      <c r="K1" s="32" t="s">
        <v>428</v>
      </c>
      <c r="L1" s="32" t="s">
        <v>429</v>
      </c>
      <c r="M1" s="32" t="s">
        <v>615</v>
      </c>
      <c r="N1" s="32" t="s">
        <v>616</v>
      </c>
      <c r="O1" s="32" t="s">
        <v>114</v>
      </c>
      <c r="P1" s="32" t="s">
        <v>115</v>
      </c>
      <c r="Q1" s="32" t="s">
        <v>430</v>
      </c>
      <c r="R1" s="32" t="s">
        <v>107</v>
      </c>
      <c r="U1" s="51"/>
      <c r="V1" s="51"/>
      <c r="W1" s="51"/>
      <c r="X1" s="47"/>
      <c r="Y1" s="47"/>
    </row>
    <row r="2" spans="1:25" s="37" customFormat="1" ht="12.75" customHeight="1" thickTop="1" x14ac:dyDescent="0.2">
      <c r="A2" s="34" t="s">
        <v>311</v>
      </c>
      <c r="B2" s="35">
        <f>'WY2016 Chem Sampling'!$J$7+'WY2016 Chem Sampling'!$L$7</f>
        <v>34</v>
      </c>
      <c r="C2" s="35">
        <f>'WY2016 Chem Sampling'!$N$7+'WY2016 Chem Sampling'!$P$7</f>
        <v>34</v>
      </c>
      <c r="D2" s="35">
        <f>'WY2016 Chem Sampling'!$R$7</f>
        <v>2</v>
      </c>
      <c r="E2" s="35">
        <f>'WY2016 Chem Sampling'!$T$7+'WY2016 Chem Sampling'!$V$7</f>
        <v>0</v>
      </c>
      <c r="F2" s="35">
        <f>'WY2016 Chem Sampling'!$X$7</f>
        <v>0</v>
      </c>
      <c r="G2" s="35">
        <f>'WY2016 Chem Sampling'!$Z$7+'WY2016 Chem Sampling'!$AB$7</f>
        <v>34</v>
      </c>
      <c r="H2" s="35">
        <f>'WY2016 Chem Sampling'!$AD$7</f>
        <v>2</v>
      </c>
      <c r="I2" s="35"/>
      <c r="J2" s="35"/>
      <c r="K2" s="41">
        <f>'WY2016 Chem Sampling'!AN7+'WY2016 Chem Sampling'!AR7+'WY2016 Chem Sampling'!AT7</f>
        <v>36</v>
      </c>
      <c r="L2" s="35">
        <f>'WY2016 Chem Sampling'!$AP$7</f>
        <v>2</v>
      </c>
      <c r="M2" s="41">
        <f>'WY2016 Chem Sampling'!AZ7+'WY2016 Chem Sampling'!AV7</f>
        <v>0</v>
      </c>
      <c r="N2" s="35">
        <f>'WY2016 Chem Sampling'!$AX$7</f>
        <v>0</v>
      </c>
      <c r="O2" s="57">
        <v>0</v>
      </c>
      <c r="P2" s="57">
        <v>0</v>
      </c>
      <c r="Q2" s="57">
        <v>0</v>
      </c>
      <c r="R2" s="57">
        <v>0</v>
      </c>
      <c r="S2" s="36"/>
      <c r="T2" s="35"/>
      <c r="U2" s="52"/>
      <c r="V2" s="52"/>
      <c r="W2" s="52"/>
      <c r="X2" s="48"/>
      <c r="Y2" s="48"/>
    </row>
    <row r="3" spans="1:25" s="37" customFormat="1" x14ac:dyDescent="0.2">
      <c r="A3" s="34" t="s">
        <v>397</v>
      </c>
      <c r="B3" s="35">
        <f>'WY2016 Chem Sampling'!$J$10+'WY2016 Chem Sampling'!$L$10</f>
        <v>8</v>
      </c>
      <c r="C3" s="35">
        <f>'WY2016 Chem Sampling'!$N$10+'WY2016 Chem Sampling'!$P$10</f>
        <v>7</v>
      </c>
      <c r="D3" s="35">
        <f>'WY2016 Chem Sampling'!$R$10</f>
        <v>1</v>
      </c>
      <c r="E3" s="35"/>
      <c r="F3" s="35"/>
      <c r="G3" s="35">
        <f>'WY2016 Chem Sampling'!$Z$10+'WY2016 Chem Sampling'!$AB$10</f>
        <v>7</v>
      </c>
      <c r="H3" s="35">
        <f>'WY2016 Chem Sampling'!$AD$10</f>
        <v>1</v>
      </c>
      <c r="I3" s="35"/>
      <c r="J3" s="35"/>
      <c r="K3" s="41">
        <f>'WY2016 Chem Sampling'!AN10+'WY2016 Chem Sampling'!AR10+'WY2016 Chem Sampling'!AT10</f>
        <v>4</v>
      </c>
      <c r="L3" s="35">
        <f>'WY2016 Chem Sampling'!$AP$10</f>
        <v>0</v>
      </c>
      <c r="M3" s="41">
        <f>'WY2016 Chem Sampling'!AZ10+'WY2016 Chem Sampling'!AV10</f>
        <v>0</v>
      </c>
      <c r="N3" s="35">
        <f>'WY2016 Chem Sampling'!$AX$10</f>
        <v>0</v>
      </c>
      <c r="O3" s="57">
        <v>0</v>
      </c>
      <c r="P3" s="57">
        <v>0</v>
      </c>
      <c r="Q3" s="57">
        <v>0</v>
      </c>
      <c r="R3" s="57">
        <v>0</v>
      </c>
      <c r="T3" s="35"/>
      <c r="U3" s="52"/>
      <c r="V3" s="52"/>
      <c r="W3" s="52"/>
      <c r="X3" s="48"/>
      <c r="Y3" s="48"/>
    </row>
    <row r="4" spans="1:25" s="37" customFormat="1" x14ac:dyDescent="0.2">
      <c r="A4" s="34" t="s">
        <v>326</v>
      </c>
      <c r="B4" s="35">
        <f>'WY2016 Chem Sampling'!$J$16+'WY2016 Chem Sampling'!$L$16</f>
        <v>28</v>
      </c>
      <c r="C4" s="35">
        <f>'WY2016 Chem Sampling'!$N$16+'WY2016 Chem Sampling'!$P$16</f>
        <v>28</v>
      </c>
      <c r="D4" s="35">
        <f>'WY2016 Chem Sampling'!$R$16</f>
        <v>2</v>
      </c>
      <c r="E4" s="35">
        <f>'WY2016 Chem Sampling'!$T$16+'WY2016 Chem Sampling'!$V$16</f>
        <v>18</v>
      </c>
      <c r="F4" s="35">
        <f>'WY2016 Chem Sampling'!$X$16</f>
        <v>1</v>
      </c>
      <c r="G4" s="35">
        <f>'WY2016 Chem Sampling'!$Z$16+'WY2016 Chem Sampling'!$AB$16</f>
        <v>28</v>
      </c>
      <c r="H4" s="35">
        <f>'WY2016 Chem Sampling'!$AD$16</f>
        <v>2</v>
      </c>
      <c r="I4" s="35">
        <f>'WY2016 Chem Sampling'!$AH$16+'WY2016 Chem Sampling'!$AJ$16</f>
        <v>18</v>
      </c>
      <c r="J4" s="35">
        <f>'WY2016 Chem Sampling'!$AL$16</f>
        <v>1</v>
      </c>
      <c r="K4" s="41">
        <f>'WY2016 Chem Sampling'!AN16+'WY2016 Chem Sampling'!AR16+'WY2016 Chem Sampling'!AT16</f>
        <v>30</v>
      </c>
      <c r="L4" s="35">
        <f>'WY2016 Chem Sampling'!$AP$16</f>
        <v>2</v>
      </c>
      <c r="M4" s="41">
        <f>'WY2016 Chem Sampling'!AZ16+'WY2016 Chem Sampling'!AV16</f>
        <v>0</v>
      </c>
      <c r="N4" s="35">
        <f>'WY2016 Chem Sampling'!$AX$16</f>
        <v>0</v>
      </c>
      <c r="O4" s="57">
        <f>'WY2016 Eco Sampling'!$Q$5+'WY2016 Eco Sampling'!$Q$6</f>
        <v>1</v>
      </c>
      <c r="P4" s="57">
        <f>'WY2016 Eco Sampling'!$T$5+'WY2016 Eco Sampling'!$T$6</f>
        <v>0</v>
      </c>
      <c r="Q4" s="57">
        <f>'WY2016 Eco Sampling'!$W$5+'WY2016 Eco Sampling'!$W$6</f>
        <v>1</v>
      </c>
      <c r="R4" s="57">
        <f>'WY2016 Eco Sampling'!$Z$5+'WY2016 Eco Sampling'!$Z$6</f>
        <v>1</v>
      </c>
      <c r="T4" s="35"/>
      <c r="U4" s="52"/>
      <c r="V4" s="52"/>
      <c r="W4" s="52"/>
      <c r="X4" s="48"/>
      <c r="Y4" s="48"/>
    </row>
    <row r="5" spans="1:25" s="37" customFormat="1" x14ac:dyDescent="0.2">
      <c r="A5" s="34" t="s">
        <v>324</v>
      </c>
      <c r="B5" s="35">
        <f>'WY2016 Chem Sampling'!$J$21+'WY2016 Chem Sampling'!$L$21</f>
        <v>15</v>
      </c>
      <c r="C5" s="35">
        <f>'WY2016 Chem Sampling'!$N$21+'WY2016 Chem Sampling'!$P$21</f>
        <v>15</v>
      </c>
      <c r="D5" s="35">
        <f>'WY2016 Chem Sampling'!$R$21</f>
        <v>1</v>
      </c>
      <c r="E5" s="35">
        <f>'WY2016 Chem Sampling'!$T$21+'WY2016 Chem Sampling'!$V$21</f>
        <v>17</v>
      </c>
      <c r="F5" s="35">
        <f>'WY2016 Chem Sampling'!$X$21</f>
        <v>1</v>
      </c>
      <c r="G5" s="35">
        <f>'WY2016 Chem Sampling'!$Z$21+'WY2016 Chem Sampling'!$AB$21</f>
        <v>15</v>
      </c>
      <c r="H5" s="35">
        <f>'WY2016 Chem Sampling'!$AD$21</f>
        <v>1</v>
      </c>
      <c r="I5" s="35">
        <f>'WY2016 Chem Sampling'!$AH$21+'WY2016 Chem Sampling'!$AJ$21</f>
        <v>17</v>
      </c>
      <c r="J5" s="35">
        <f>'WY2016 Chem Sampling'!$AL$21</f>
        <v>1</v>
      </c>
      <c r="K5" s="41">
        <f>'WY2016 Chem Sampling'!AN21+'WY2016 Chem Sampling'!AR21+'WY2016 Chem Sampling'!AT21</f>
        <v>16</v>
      </c>
      <c r="L5" s="35">
        <f>'WY2016 Chem Sampling'!$AP$21</f>
        <v>1</v>
      </c>
      <c r="M5" s="41">
        <f>'WY2016 Chem Sampling'!AZ21+'WY2016 Chem Sampling'!AV21</f>
        <v>15</v>
      </c>
      <c r="N5" s="35">
        <f>'WY2016 Chem Sampling'!$AX$21</f>
        <v>1</v>
      </c>
      <c r="O5" s="57">
        <f>'WY2016 Eco Sampling'!$Q$7+'WY2016 Eco Sampling'!$Q$8</f>
        <v>1</v>
      </c>
      <c r="P5" s="57">
        <f>'WY2016 Eco Sampling'!$T$7+'WY2016 Eco Sampling'!$T$8</f>
        <v>0</v>
      </c>
      <c r="Q5" s="57">
        <f>'WY2016 Eco Sampling'!$W$7+'WY2016 Eco Sampling'!$W$8</f>
        <v>1</v>
      </c>
      <c r="R5" s="57">
        <f>'WY2016 Eco Sampling'!$Z$7+'WY2016 Eco Sampling'!$Z$8</f>
        <v>1</v>
      </c>
      <c r="T5" s="35"/>
      <c r="U5" s="52"/>
      <c r="V5" s="52"/>
      <c r="W5" s="52"/>
      <c r="X5" s="48"/>
      <c r="Y5" s="48"/>
    </row>
    <row r="6" spans="1:25" s="37" customFormat="1" x14ac:dyDescent="0.2">
      <c r="A6" s="34" t="s">
        <v>329</v>
      </c>
      <c r="B6" s="35">
        <f>'WY2016 Chem Sampling'!$J$30+'WY2016 Chem Sampling'!$L$30</f>
        <v>53</v>
      </c>
      <c r="C6" s="35">
        <f>'WY2016 Chem Sampling'!$N$30+'WY2016 Chem Sampling'!$P$30</f>
        <v>53</v>
      </c>
      <c r="D6" s="35">
        <f>'WY2016 Chem Sampling'!$R$30</f>
        <v>3</v>
      </c>
      <c r="E6" s="35">
        <f>'WY2016 Chem Sampling'!$T$30+'WY2016 Chem Sampling'!$V$30</f>
        <v>0</v>
      </c>
      <c r="F6" s="35">
        <f>'WY2016 Chem Sampling'!$X$30</f>
        <v>0</v>
      </c>
      <c r="G6" s="35">
        <f>'WY2016 Chem Sampling'!$Z$30+'WY2016 Chem Sampling'!$AB$30</f>
        <v>53</v>
      </c>
      <c r="H6" s="35">
        <f>'WY2016 Chem Sampling'!$AD$30</f>
        <v>3</v>
      </c>
      <c r="I6" s="35"/>
      <c r="J6" s="35"/>
      <c r="K6" s="41">
        <f>'WY2016 Chem Sampling'!AN30+'WY2016 Chem Sampling'!AR30+'WY2016 Chem Sampling'!AT30</f>
        <v>56</v>
      </c>
      <c r="L6" s="35">
        <f>'WY2016 Chem Sampling'!$AP$30</f>
        <v>3</v>
      </c>
      <c r="M6" s="41">
        <f>'WY2016 Chem Sampling'!AZ30+'WY2016 Chem Sampling'!AV30</f>
        <v>53</v>
      </c>
      <c r="N6" s="35">
        <f>'WY2016 Chem Sampling'!$AX$30</f>
        <v>3</v>
      </c>
      <c r="O6" s="57">
        <v>2</v>
      </c>
      <c r="P6" s="57">
        <f>'WY2016 Eco Sampling'!$T$9+'WY2016 Eco Sampling'!$T$10+'WY2016 Eco Sampling'!$T$11</f>
        <v>0</v>
      </c>
      <c r="Q6" s="57">
        <f>'WY2016 Eco Sampling'!$W$9+'WY2016 Eco Sampling'!$W$10+'WY2016 Eco Sampling'!$W$11</f>
        <v>1</v>
      </c>
      <c r="R6" s="57">
        <f>'WY2016 Eco Sampling'!$Z$9+'WY2016 Eco Sampling'!$Z$10+'WY2016 Eco Sampling'!$Z$11</f>
        <v>1</v>
      </c>
      <c r="T6" s="35"/>
      <c r="U6" s="52"/>
      <c r="V6" s="52"/>
      <c r="W6" s="52"/>
      <c r="X6" s="48"/>
      <c r="Y6" s="48"/>
    </row>
    <row r="7" spans="1:25" s="37" customFormat="1" x14ac:dyDescent="0.2">
      <c r="A7" s="34" t="s">
        <v>321</v>
      </c>
      <c r="B7" s="35">
        <f>'WY2016 Chem Sampling'!$J$35+'WY2016 Chem Sampling'!$L$35</f>
        <v>63</v>
      </c>
      <c r="C7" s="35">
        <f>'WY2016 Chem Sampling'!$N$35+'WY2016 Chem Sampling'!$P$35</f>
        <v>63</v>
      </c>
      <c r="D7" s="35">
        <f>'WY2016 Chem Sampling'!$R$35</f>
        <v>3</v>
      </c>
      <c r="E7" s="35"/>
      <c r="F7" s="35"/>
      <c r="G7" s="35">
        <f>'WY2016 Chem Sampling'!$Z$35+'WY2016 Chem Sampling'!$AB$35</f>
        <v>64</v>
      </c>
      <c r="H7" s="35">
        <f>'WY2016 Chem Sampling'!$AD$35</f>
        <v>4</v>
      </c>
      <c r="I7" s="35"/>
      <c r="J7" s="35"/>
      <c r="K7" s="41">
        <f>'WY2016 Chem Sampling'!AN35+'WY2016 Chem Sampling'!AR35+'WY2016 Chem Sampling'!AT35</f>
        <v>66</v>
      </c>
      <c r="L7" s="35">
        <f>'WY2016 Chem Sampling'!$AP$35</f>
        <v>3</v>
      </c>
      <c r="M7" s="41">
        <f>'WY2016 Chem Sampling'!AZ35+'WY2016 Chem Sampling'!AV35</f>
        <v>63</v>
      </c>
      <c r="N7" s="35">
        <f>'WY2016 Chem Sampling'!$AX$35</f>
        <v>3</v>
      </c>
      <c r="O7" s="57">
        <f>'WY2016 Eco Sampling'!$Q$12</f>
        <v>1</v>
      </c>
      <c r="P7" s="57">
        <f>'WY2016 Eco Sampling'!$T$12</f>
        <v>0</v>
      </c>
      <c r="Q7" s="57">
        <f>'WY2016 Eco Sampling'!$W$12</f>
        <v>1</v>
      </c>
      <c r="R7" s="57">
        <f>'WY2016 Eco Sampling'!$Z$12</f>
        <v>1</v>
      </c>
      <c r="T7" s="35"/>
      <c r="U7" s="52"/>
      <c r="V7" s="52"/>
      <c r="W7" s="52"/>
      <c r="X7" s="48"/>
      <c r="Y7" s="48"/>
    </row>
    <row r="8" spans="1:25" s="37" customFormat="1" x14ac:dyDescent="0.2">
      <c r="A8" s="34" t="s">
        <v>618</v>
      </c>
      <c r="B8" s="35">
        <f>'WY2016 Chem Sampling'!$J$40+'WY2016 Chem Sampling'!$L$40</f>
        <v>44</v>
      </c>
      <c r="C8" s="35">
        <f>'WY2016 Chem Sampling'!$N$40+'WY2016 Chem Sampling'!$P$40</f>
        <v>44</v>
      </c>
      <c r="D8" s="35">
        <f>'WY2016 Chem Sampling'!$R$40</f>
        <v>2</v>
      </c>
      <c r="E8" s="35">
        <f>'WY2016 Chem Sampling'!$T$40+'WY2016 Chem Sampling'!$V$40</f>
        <v>19</v>
      </c>
      <c r="F8" s="35">
        <f>'WY2016 Chem Sampling'!$X$40</f>
        <v>1</v>
      </c>
      <c r="G8" s="35">
        <f>'WY2016 Chem Sampling'!$Z$40+'WY2016 Chem Sampling'!$AB$40</f>
        <v>45</v>
      </c>
      <c r="H8" s="35">
        <f>'WY2016 Chem Sampling'!$AD$40</f>
        <v>3</v>
      </c>
      <c r="I8" s="35">
        <f>'WY2016 Chem Sampling'!$AH$40+'WY2016 Chem Sampling'!$AJ$40</f>
        <v>19</v>
      </c>
      <c r="J8" s="35">
        <f>'WY2016 Chem Sampling'!$AL$40</f>
        <v>1</v>
      </c>
      <c r="K8" s="41">
        <f>'WY2016 Chem Sampling'!AN40+'WY2016 Chem Sampling'!AR40+'WY2016 Chem Sampling'!AT40</f>
        <v>46</v>
      </c>
      <c r="L8" s="35">
        <f>'WY2016 Chem Sampling'!$AP$40</f>
        <v>2</v>
      </c>
      <c r="M8" s="41">
        <f>'WY2016 Chem Sampling'!AZ40+'WY2016 Chem Sampling'!AV40</f>
        <v>42</v>
      </c>
      <c r="N8" s="35">
        <f>'WY2016 Chem Sampling'!$AX$40</f>
        <v>0</v>
      </c>
      <c r="O8" s="57">
        <f>'WY2016 Eco Sampling'!$Q$13+'WY2016 Eco Sampling'!$Q$14</f>
        <v>2</v>
      </c>
      <c r="P8" s="57">
        <f>'WY2016 Eco Sampling'!$T$13+'WY2016 Eco Sampling'!$T$14</f>
        <v>0</v>
      </c>
      <c r="Q8" s="57">
        <f>'WY2016 Eco Sampling'!$W$13+'WY2016 Eco Sampling'!$W$14</f>
        <v>2</v>
      </c>
      <c r="R8" s="57">
        <f>'WY2016 Eco Sampling'!$Z$13+'WY2016 Eco Sampling'!$Z$14</f>
        <v>2</v>
      </c>
      <c r="T8" s="35"/>
      <c r="U8" s="52"/>
      <c r="V8" s="52"/>
      <c r="W8" s="52"/>
      <c r="X8" s="48"/>
      <c r="Y8" s="48"/>
    </row>
    <row r="9" spans="1:25" s="37" customFormat="1" x14ac:dyDescent="0.2">
      <c r="A9" s="34" t="s">
        <v>350</v>
      </c>
      <c r="B9" s="35">
        <f>'WY2016 Chem Sampling'!$J$43+'WY2016 Chem Sampling'!$L$43</f>
        <v>15</v>
      </c>
      <c r="C9" s="35">
        <f>'WY2016 Chem Sampling'!$N$43+'WY2016 Chem Sampling'!$P$43</f>
        <v>15</v>
      </c>
      <c r="D9" s="35">
        <f>'WY2016 Chem Sampling'!$R$43</f>
        <v>1</v>
      </c>
      <c r="E9" s="35"/>
      <c r="F9" s="35"/>
      <c r="G9" s="35">
        <f>'WY2016 Chem Sampling'!$Z$43+'WY2016 Chem Sampling'!$AB$43</f>
        <v>15</v>
      </c>
      <c r="H9" s="35">
        <f>'WY2016 Chem Sampling'!$AD$43</f>
        <v>1</v>
      </c>
      <c r="I9" s="35"/>
      <c r="J9" s="35"/>
      <c r="K9" s="41">
        <f>'WY2016 Chem Sampling'!AN43+'WY2016 Chem Sampling'!AR43+'WY2016 Chem Sampling'!AT43</f>
        <v>16</v>
      </c>
      <c r="L9" s="35">
        <f>'WY2016 Chem Sampling'!$AP$43</f>
        <v>1</v>
      </c>
      <c r="M9" s="41">
        <f>'WY2016 Chem Sampling'!AZ43+'WY2016 Chem Sampling'!AV43</f>
        <v>0</v>
      </c>
      <c r="N9" s="35">
        <f>'WY2016 Chem Sampling'!$AX$43</f>
        <v>0</v>
      </c>
      <c r="O9" s="57">
        <v>0</v>
      </c>
      <c r="P9" s="57">
        <v>0</v>
      </c>
      <c r="Q9" s="57">
        <v>0</v>
      </c>
      <c r="R9" s="57">
        <v>0</v>
      </c>
      <c r="T9" s="35"/>
      <c r="U9" s="52"/>
      <c r="V9" s="52"/>
      <c r="W9" s="52"/>
      <c r="X9" s="48"/>
      <c r="Y9" s="48"/>
    </row>
    <row r="10" spans="1:25" s="37" customFormat="1" x14ac:dyDescent="0.2">
      <c r="A10" s="34" t="s">
        <v>309</v>
      </c>
      <c r="B10" s="35">
        <f>'WY2016 Chem Sampling'!$J$49+'WY2016 Chem Sampling'!$L$49</f>
        <v>59</v>
      </c>
      <c r="C10" s="35">
        <f>'WY2016 Chem Sampling'!$N$49+'WY2016 Chem Sampling'!$P$49</f>
        <v>59</v>
      </c>
      <c r="D10" s="35">
        <f>'WY2016 Chem Sampling'!$R$49</f>
        <v>3</v>
      </c>
      <c r="E10" s="35">
        <f>'WY2016 Chem Sampling'!$T$49+'WY2016 Chem Sampling'!$V$49</f>
        <v>15</v>
      </c>
      <c r="F10" s="35">
        <f>'WY2016 Chem Sampling'!$X$49</f>
        <v>1</v>
      </c>
      <c r="G10" s="35">
        <f>'WY2016 Chem Sampling'!$Z$49+'WY2016 Chem Sampling'!$AB$49</f>
        <v>60</v>
      </c>
      <c r="H10" s="35">
        <f>'WY2016 Chem Sampling'!$AD$49</f>
        <v>4</v>
      </c>
      <c r="I10" s="35">
        <f>'WY2016 Chem Sampling'!$AH$49+'WY2016 Chem Sampling'!$AJ$49</f>
        <v>15</v>
      </c>
      <c r="J10" s="35">
        <f>'WY2016 Chem Sampling'!$AL$49</f>
        <v>1</v>
      </c>
      <c r="K10" s="41">
        <f>'WY2016 Chem Sampling'!AN49+'WY2016 Chem Sampling'!AR49+'WY2016 Chem Sampling'!AT49</f>
        <v>62</v>
      </c>
      <c r="L10" s="35">
        <f>'WY2016 Chem Sampling'!$AP$49</f>
        <v>3</v>
      </c>
      <c r="M10" s="41">
        <f>'WY2016 Chem Sampling'!AZ49+'WY2016 Chem Sampling'!AV49</f>
        <v>44</v>
      </c>
      <c r="N10" s="35">
        <f>'WY2016 Chem Sampling'!$AX$49</f>
        <v>2</v>
      </c>
      <c r="O10" s="57">
        <f>'WY2016 Eco Sampling'!$Q$15+'WY2016 Eco Sampling'!$Q$16</f>
        <v>2</v>
      </c>
      <c r="P10" s="57">
        <f>'WY2016 Eco Sampling'!$T$15+'WY2016 Eco Sampling'!$T$16</f>
        <v>0</v>
      </c>
      <c r="Q10" s="57">
        <f>'WY2016 Eco Sampling'!$W$15+'WY2016 Eco Sampling'!$W$16</f>
        <v>2</v>
      </c>
      <c r="R10" s="57">
        <f>'WY2016 Eco Sampling'!$Z$15+'WY2016 Eco Sampling'!$Z$16</f>
        <v>2</v>
      </c>
      <c r="T10" s="35"/>
      <c r="U10" s="52"/>
      <c r="V10" s="52"/>
      <c r="W10" s="52"/>
      <c r="X10" s="48"/>
      <c r="Y10" s="48"/>
    </row>
    <row r="11" spans="1:25" s="37" customFormat="1" x14ac:dyDescent="0.2">
      <c r="A11" s="34" t="s">
        <v>331</v>
      </c>
      <c r="B11" s="35">
        <f>'WY2016 Chem Sampling'!$J$54+'WY2016 Chem Sampling'!$L$54</f>
        <v>59</v>
      </c>
      <c r="C11" s="35">
        <f>'WY2016 Chem Sampling'!$N$54+'WY2016 Chem Sampling'!$P$54</f>
        <v>59</v>
      </c>
      <c r="D11" s="35">
        <f>'WY2016 Chem Sampling'!$R$54</f>
        <v>3</v>
      </c>
      <c r="E11" s="35"/>
      <c r="F11" s="35"/>
      <c r="G11" s="35">
        <f>'WY2016 Chem Sampling'!$Z$54+'WY2016 Chem Sampling'!$AB$54</f>
        <v>60</v>
      </c>
      <c r="H11" s="35">
        <f>'WY2016 Chem Sampling'!$AD$54</f>
        <v>4</v>
      </c>
      <c r="I11" s="35"/>
      <c r="J11" s="35"/>
      <c r="K11" s="41">
        <f>'WY2016 Chem Sampling'!AN54+'WY2016 Chem Sampling'!AR54+'WY2016 Chem Sampling'!AT54</f>
        <v>62</v>
      </c>
      <c r="L11" s="35">
        <f>'WY2016 Chem Sampling'!$AP$54</f>
        <v>3</v>
      </c>
      <c r="M11" s="41">
        <f>'WY2016 Chem Sampling'!AZ54+'WY2016 Chem Sampling'!AV54</f>
        <v>40</v>
      </c>
      <c r="N11" s="35">
        <f>'WY2016 Chem Sampling'!$AX$54</f>
        <v>2</v>
      </c>
      <c r="O11" s="57">
        <f>'WY2016 Eco Sampling'!$Q$17</f>
        <v>1</v>
      </c>
      <c r="P11" s="57">
        <f>'WY2016 Eco Sampling'!$T$17</f>
        <v>0</v>
      </c>
      <c r="Q11" s="57">
        <f>'WY2016 Eco Sampling'!$W$17</f>
        <v>1</v>
      </c>
      <c r="R11" s="57">
        <f>'WY2016 Eco Sampling'!$Z$17</f>
        <v>1</v>
      </c>
      <c r="T11" s="35"/>
      <c r="U11" s="52"/>
      <c r="V11" s="52"/>
      <c r="W11" s="52"/>
      <c r="X11" s="48"/>
      <c r="Y11" s="48"/>
    </row>
    <row r="12" spans="1:25" s="37" customFormat="1" x14ac:dyDescent="0.2">
      <c r="A12" s="34" t="s">
        <v>316</v>
      </c>
      <c r="B12" s="35">
        <f>'WY2016 Chem Sampling'!$J$57+'WY2016 Chem Sampling'!$L$57</f>
        <v>15</v>
      </c>
      <c r="C12" s="35">
        <f>'WY2016 Chem Sampling'!$N$57+'WY2016 Chem Sampling'!$P$57</f>
        <v>15</v>
      </c>
      <c r="D12" s="35">
        <f>'WY2016 Chem Sampling'!$R$57</f>
        <v>1</v>
      </c>
      <c r="E12" s="35"/>
      <c r="F12" s="35"/>
      <c r="G12" s="35">
        <f>'WY2016 Chem Sampling'!$Z$57+'WY2016 Chem Sampling'!$AB$57</f>
        <v>15</v>
      </c>
      <c r="H12" s="35">
        <f>'WY2016 Chem Sampling'!$AD$57</f>
        <v>1</v>
      </c>
      <c r="I12" s="35"/>
      <c r="J12" s="35"/>
      <c r="K12" s="41">
        <f>'WY2016 Chem Sampling'!AN57+'WY2016 Chem Sampling'!AR57+'WY2016 Chem Sampling'!AT57</f>
        <v>16</v>
      </c>
      <c r="L12" s="35">
        <f>'WY2016 Chem Sampling'!$AP$57</f>
        <v>1</v>
      </c>
      <c r="M12" s="41">
        <f>'WY2016 Chem Sampling'!AZ57+'WY2016 Chem Sampling'!AV57</f>
        <v>15</v>
      </c>
      <c r="N12" s="35">
        <f>'WY2016 Chem Sampling'!$AX$57</f>
        <v>1</v>
      </c>
      <c r="O12" s="57">
        <v>0</v>
      </c>
      <c r="P12" s="57">
        <v>0</v>
      </c>
      <c r="Q12" s="57">
        <v>0</v>
      </c>
      <c r="R12" s="57">
        <v>0</v>
      </c>
      <c r="T12" s="35"/>
      <c r="U12" s="52"/>
      <c r="V12" s="52"/>
      <c r="W12" s="52"/>
      <c r="X12" s="48"/>
      <c r="Y12" s="48"/>
    </row>
    <row r="13" spans="1:25" s="37" customFormat="1" x14ac:dyDescent="0.2">
      <c r="A13" s="34" t="s">
        <v>318</v>
      </c>
      <c r="B13" s="35">
        <f>'WY2016 Chem Sampling'!$J$61+'WY2016 Chem Sampling'!$L$61</f>
        <v>44</v>
      </c>
      <c r="C13" s="35">
        <f>'WY2016 Chem Sampling'!$N$61+'WY2016 Chem Sampling'!$P$61</f>
        <v>44</v>
      </c>
      <c r="D13" s="35">
        <f>'WY2016 Chem Sampling'!$R$61</f>
        <v>2</v>
      </c>
      <c r="E13" s="35"/>
      <c r="F13" s="35"/>
      <c r="G13" s="35">
        <f>'WY2016 Chem Sampling'!$Z$61+'WY2016 Chem Sampling'!$AB$61</f>
        <v>45</v>
      </c>
      <c r="H13" s="35">
        <f>'WY2016 Chem Sampling'!$AD$61</f>
        <v>3</v>
      </c>
      <c r="I13" s="35"/>
      <c r="J13" s="35"/>
      <c r="K13" s="41">
        <f>'WY2016 Chem Sampling'!AN61+'WY2016 Chem Sampling'!AR61+'WY2016 Chem Sampling'!AT61</f>
        <v>46</v>
      </c>
      <c r="L13" s="35">
        <f>'WY2016 Chem Sampling'!$AP$61</f>
        <v>2</v>
      </c>
      <c r="M13" s="41">
        <f>'WY2016 Chem Sampling'!AZ61+'WY2016 Chem Sampling'!AV61</f>
        <v>44</v>
      </c>
      <c r="N13" s="35">
        <f>'WY2016 Chem Sampling'!$AX$61</f>
        <v>2</v>
      </c>
      <c r="O13" s="57">
        <f>'WY2016 Eco Sampling'!$Q$18</f>
        <v>1</v>
      </c>
      <c r="P13" s="57">
        <f>'WY2016 Eco Sampling'!$T$18</f>
        <v>0</v>
      </c>
      <c r="Q13" s="57">
        <f>'WY2016 Eco Sampling'!$W$18</f>
        <v>1</v>
      </c>
      <c r="R13" s="57">
        <f>'WY2016 Eco Sampling'!$Z$18</f>
        <v>1</v>
      </c>
      <c r="T13" s="35"/>
      <c r="U13" s="52"/>
      <c r="V13" s="52"/>
      <c r="W13" s="52"/>
      <c r="X13" s="48"/>
      <c r="Y13" s="48"/>
    </row>
    <row r="14" spans="1:25" s="37" customFormat="1" x14ac:dyDescent="0.2">
      <c r="A14" s="34" t="s">
        <v>313</v>
      </c>
      <c r="B14" s="35">
        <f>'WY2016 Chem Sampling'!$J$68+'WY2016 Chem Sampling'!$L$68</f>
        <v>85</v>
      </c>
      <c r="C14" s="35">
        <f>'WY2016 Chem Sampling'!$N$68+'WY2016 Chem Sampling'!$P$68</f>
        <v>85</v>
      </c>
      <c r="D14" s="35">
        <f>'WY2016 Chem Sampling'!$R$68</f>
        <v>5</v>
      </c>
      <c r="E14" s="35"/>
      <c r="F14" s="35"/>
      <c r="G14" s="35">
        <f>'WY2016 Chem Sampling'!$Z$68+'WY2016 Chem Sampling'!$AB$68</f>
        <v>86</v>
      </c>
      <c r="H14" s="35">
        <f>'WY2016 Chem Sampling'!$AD$68</f>
        <v>6</v>
      </c>
      <c r="I14" s="35"/>
      <c r="J14" s="35"/>
      <c r="K14" s="41">
        <f>'WY2016 Chem Sampling'!AN68+'WY2016 Chem Sampling'!AR68+'WY2016 Chem Sampling'!AT68</f>
        <v>90</v>
      </c>
      <c r="L14" s="35">
        <f>'WY2016 Chem Sampling'!$AP$68</f>
        <v>5</v>
      </c>
      <c r="M14" s="41">
        <f>'WY2016 Chem Sampling'!AZ68+'WY2016 Chem Sampling'!AV68</f>
        <v>85</v>
      </c>
      <c r="N14" s="35">
        <f>'WY2016 Chem Sampling'!$AX$68</f>
        <v>5</v>
      </c>
      <c r="O14" s="57">
        <f>'WY2016 Eco Sampling'!$Q$19</f>
        <v>1</v>
      </c>
      <c r="P14" s="57">
        <f>'WY2016 Eco Sampling'!$T$19</f>
        <v>0</v>
      </c>
      <c r="Q14" s="57">
        <f>'WY2016 Eco Sampling'!$W$19</f>
        <v>1</v>
      </c>
      <c r="R14" s="57">
        <f>'WY2016 Eco Sampling'!$Z$19</f>
        <v>1</v>
      </c>
      <c r="T14" s="35"/>
      <c r="U14" s="52"/>
      <c r="V14" s="52"/>
      <c r="W14" s="52"/>
      <c r="X14" s="48"/>
      <c r="Y14" s="48"/>
    </row>
    <row r="15" spans="1:25" s="38" customFormat="1" x14ac:dyDescent="0.2">
      <c r="A15" s="34" t="s">
        <v>334</v>
      </c>
      <c r="B15" s="35">
        <f>'WY2016 Chem Sampling'!$J$72+'WY2016 Chem Sampling'!$L$72</f>
        <v>34</v>
      </c>
      <c r="C15" s="35">
        <f>'WY2016 Chem Sampling'!$N$72+'WY2016 Chem Sampling'!$P$72</f>
        <v>34</v>
      </c>
      <c r="D15" s="35">
        <f>'WY2016 Chem Sampling'!$R$72</f>
        <v>2</v>
      </c>
      <c r="E15" s="35"/>
      <c r="F15" s="35"/>
      <c r="G15" s="35">
        <f>'WY2016 Chem Sampling'!$Z$72+'WY2016 Chem Sampling'!$AB$72</f>
        <v>34</v>
      </c>
      <c r="H15" s="35">
        <f>'WY2016 Chem Sampling'!$AD$72</f>
        <v>2</v>
      </c>
      <c r="I15" s="35"/>
      <c r="J15" s="35"/>
      <c r="K15" s="41">
        <f>'WY2016 Chem Sampling'!AN72+'WY2016 Chem Sampling'!AR72+'WY2016 Chem Sampling'!AT72</f>
        <v>36</v>
      </c>
      <c r="L15" s="35">
        <f>'WY2016 Chem Sampling'!$AP$72</f>
        <v>2</v>
      </c>
      <c r="M15" s="41">
        <f>'WY2016 Chem Sampling'!AZ72+'WY2016 Chem Sampling'!AV72</f>
        <v>34</v>
      </c>
      <c r="N15" s="35">
        <f>'WY2016 Chem Sampling'!$AX$72</f>
        <v>2</v>
      </c>
      <c r="O15" s="57">
        <v>0</v>
      </c>
      <c r="P15" s="57">
        <v>0</v>
      </c>
      <c r="Q15" s="57">
        <v>0</v>
      </c>
      <c r="R15" s="57">
        <v>0</v>
      </c>
      <c r="T15" s="134"/>
      <c r="U15" s="53"/>
      <c r="V15" s="53"/>
      <c r="W15" s="53"/>
      <c r="X15" s="49"/>
      <c r="Y15" s="49"/>
    </row>
    <row r="16" spans="1:25" s="38" customFormat="1" x14ac:dyDescent="0.2">
      <c r="A16" s="34" t="s">
        <v>353</v>
      </c>
      <c r="B16" s="35">
        <f>'WY2016 Chem Sampling'!$J$78+'WY2016 Chem Sampling'!$L$78</f>
        <v>60</v>
      </c>
      <c r="C16" s="35">
        <f>'WY2016 Chem Sampling'!$N$78+'WY2016 Chem Sampling'!$P$78</f>
        <v>60</v>
      </c>
      <c r="D16" s="35">
        <f>'WY2016 Chem Sampling'!$R$78</f>
        <v>4</v>
      </c>
      <c r="E16" s="35"/>
      <c r="F16" s="35"/>
      <c r="G16" s="35">
        <f>'WY2016 Chem Sampling'!$Z$78+'WY2016 Chem Sampling'!$AB$78</f>
        <v>60</v>
      </c>
      <c r="H16" s="35">
        <f>'WY2016 Chem Sampling'!$AD$78</f>
        <v>4</v>
      </c>
      <c r="I16" s="35"/>
      <c r="J16" s="35"/>
      <c r="K16" s="41">
        <f>'WY2016 Chem Sampling'!AN78+'WY2016 Chem Sampling'!AR78+'WY2016 Chem Sampling'!AT78</f>
        <v>64</v>
      </c>
      <c r="L16" s="35">
        <f>'WY2016 Chem Sampling'!$AP$78</f>
        <v>4</v>
      </c>
      <c r="M16" s="41">
        <f>'WY2016 Chem Sampling'!AZ78+'WY2016 Chem Sampling'!AV78</f>
        <v>60</v>
      </c>
      <c r="N16" s="35">
        <f>'WY2016 Chem Sampling'!$AX$78</f>
        <v>4</v>
      </c>
      <c r="O16" s="57">
        <v>0</v>
      </c>
      <c r="P16" s="57">
        <v>0</v>
      </c>
      <c r="Q16" s="57">
        <v>0</v>
      </c>
      <c r="R16" s="57">
        <v>0</v>
      </c>
      <c r="T16" s="134"/>
      <c r="U16" s="53"/>
      <c r="V16" s="53"/>
      <c r="W16" s="53"/>
      <c r="X16" s="49"/>
      <c r="Y16" s="49"/>
    </row>
    <row r="17" spans="1:25" s="38" customFormat="1" x14ac:dyDescent="0.2">
      <c r="A17" s="34" t="s">
        <v>323</v>
      </c>
      <c r="B17" s="35">
        <f>'WY2016 Chem Sampling'!$J$87+'WY2016 Chem Sampling'!$L$87</f>
        <v>94</v>
      </c>
      <c r="C17" s="35">
        <f>'WY2016 Chem Sampling'!$N$87+'WY2016 Chem Sampling'!$P$87</f>
        <v>94</v>
      </c>
      <c r="D17" s="35">
        <f>'WY2016 Chem Sampling'!$R$87</f>
        <v>6</v>
      </c>
      <c r="E17" s="35">
        <f>'WY2016 Chem Sampling'!$T$87+'WY2016 Chem Sampling'!$V$87</f>
        <v>13</v>
      </c>
      <c r="F17" s="35">
        <f>'WY2016 Chem Sampling'!$X$87</f>
        <v>1</v>
      </c>
      <c r="G17" s="35">
        <f>'WY2016 Chem Sampling'!$Z$87+'WY2016 Chem Sampling'!$AB$87</f>
        <v>94</v>
      </c>
      <c r="H17" s="35">
        <f>'WY2016 Chem Sampling'!$AD$87</f>
        <v>6</v>
      </c>
      <c r="I17" s="35">
        <f>'WY2016 Chem Sampling'!$AH$87+'WY2016 Chem Sampling'!$AJ$87</f>
        <v>13</v>
      </c>
      <c r="J17" s="35">
        <f>'WY2016 Chem Sampling'!$AL$87</f>
        <v>1</v>
      </c>
      <c r="K17" s="41">
        <f>'WY2016 Chem Sampling'!AN87+'WY2016 Chem Sampling'!AR87+'WY2016 Chem Sampling'!AT87</f>
        <v>100</v>
      </c>
      <c r="L17" s="35">
        <f>'WY2016 Chem Sampling'!$AP$87</f>
        <v>6</v>
      </c>
      <c r="M17" s="41">
        <f>'WY2016 Chem Sampling'!AZ87+'WY2016 Chem Sampling'!AV87</f>
        <v>34</v>
      </c>
      <c r="N17" s="35">
        <f>'WY2016 Chem Sampling'!$AX$87</f>
        <v>2</v>
      </c>
      <c r="O17" s="57">
        <f>'WY2016 Eco Sampling'!$Q$20</f>
        <v>1</v>
      </c>
      <c r="P17" s="57">
        <f>'WY2016 Eco Sampling'!$T$20</f>
        <v>0</v>
      </c>
      <c r="Q17" s="57">
        <f>'WY2016 Eco Sampling'!$W$20</f>
        <v>1</v>
      </c>
      <c r="R17" s="57">
        <f>'WY2016 Eco Sampling'!$Z$20</f>
        <v>1</v>
      </c>
      <c r="T17" s="134"/>
      <c r="U17" s="53"/>
      <c r="V17" s="53"/>
      <c r="W17" s="53"/>
      <c r="X17" s="49"/>
      <c r="Y17" s="49"/>
    </row>
    <row r="18" spans="1:25" s="38" customFormat="1" x14ac:dyDescent="0.2">
      <c r="A18" s="34" t="s">
        <v>308</v>
      </c>
      <c r="B18" s="41">
        <f>'WY2016 Chem Sampling'!$J$93+'WY2016 Chem Sampling'!$L$93</f>
        <v>59</v>
      </c>
      <c r="C18" s="41">
        <f>'WY2016 Chem Sampling'!$N$93+'WY2016 Chem Sampling'!$P$93</f>
        <v>59</v>
      </c>
      <c r="D18" s="41">
        <f>'WY2016 Chem Sampling'!$R$93</f>
        <v>3</v>
      </c>
      <c r="E18" s="41">
        <f>'WY2016 Chem Sampling'!$T$93+'WY2016 Chem Sampling'!$V$93</f>
        <v>19</v>
      </c>
      <c r="F18" s="41">
        <f>'WY2016 Chem Sampling'!$X$93</f>
        <v>1</v>
      </c>
      <c r="G18" s="41">
        <f>'WY2016 Chem Sampling'!$Z$93+'WY2016 Chem Sampling'!$AB$93</f>
        <v>60</v>
      </c>
      <c r="H18" s="41">
        <f>'WY2016 Chem Sampling'!$AD$93</f>
        <v>4</v>
      </c>
      <c r="I18" s="41">
        <f>'WY2016 Chem Sampling'!$AH$93+'WY2016 Chem Sampling'!$AJ$93</f>
        <v>19</v>
      </c>
      <c r="J18" s="41">
        <f>'WY2016 Chem Sampling'!$AL$93</f>
        <v>1</v>
      </c>
      <c r="K18" s="41">
        <f>'WY2016 Chem Sampling'!AN93+'WY2016 Chem Sampling'!AR93+'WY2016 Chem Sampling'!AT93</f>
        <v>62</v>
      </c>
      <c r="L18" s="41">
        <f>'WY2016 Chem Sampling'!$AP$93</f>
        <v>3</v>
      </c>
      <c r="M18" s="41">
        <f>'WY2016 Chem Sampling'!AZ93+'WY2016 Chem Sampling'!AV93</f>
        <v>59</v>
      </c>
      <c r="N18" s="41">
        <f>'WY2016 Chem Sampling'!$AX$93</f>
        <v>3</v>
      </c>
      <c r="O18" s="57">
        <f>'WY2016 Eco Sampling'!$Q$21+'WY2016 Eco Sampling'!$Q$22</f>
        <v>2</v>
      </c>
      <c r="P18" s="57">
        <f>'WY2016 Eco Sampling'!$T$21+'WY2016 Eco Sampling'!$T$22</f>
        <v>0</v>
      </c>
      <c r="Q18" s="57">
        <f>'WY2016 Eco Sampling'!$W$21+'WY2016 Eco Sampling'!$W$22</f>
        <v>2</v>
      </c>
      <c r="R18" s="57">
        <f>'WY2016 Eco Sampling'!$Z$21+'WY2016 Eco Sampling'!$Z$22</f>
        <v>2</v>
      </c>
      <c r="T18" s="134"/>
      <c r="U18" s="53"/>
      <c r="V18" s="53"/>
      <c r="W18" s="53"/>
      <c r="X18" s="49"/>
      <c r="Y18" s="49"/>
    </row>
    <row r="19" spans="1:25" s="38" customFormat="1" x14ac:dyDescent="0.2">
      <c r="A19" s="34" t="s">
        <v>314</v>
      </c>
      <c r="B19" s="41">
        <f>'WY2016 Chem Sampling'!$J$96+'WY2016 Chem Sampling'!$L$96</f>
        <v>25</v>
      </c>
      <c r="C19" s="41">
        <f>'WY2016 Chem Sampling'!$N$96+'WY2016 Chem Sampling'!$P$96</f>
        <v>25</v>
      </c>
      <c r="D19" s="41">
        <f>'WY2016 Chem Sampling'!$R$96</f>
        <v>1</v>
      </c>
      <c r="E19" s="41"/>
      <c r="F19" s="41"/>
      <c r="G19" s="41">
        <f>'WY2016 Chem Sampling'!$Z$96+'WY2016 Chem Sampling'!$AB$96</f>
        <v>26</v>
      </c>
      <c r="H19" s="41">
        <f>'WY2016 Chem Sampling'!$AD$96</f>
        <v>2</v>
      </c>
      <c r="I19" s="41"/>
      <c r="J19" s="41"/>
      <c r="K19" s="41">
        <f>'WY2016 Chem Sampling'!AN96+'WY2016 Chem Sampling'!AR96+'WY2016 Chem Sampling'!AT96</f>
        <v>26</v>
      </c>
      <c r="L19" s="41">
        <f>'WY2016 Chem Sampling'!$AP$96</f>
        <v>1</v>
      </c>
      <c r="M19" s="41">
        <f>'WY2016 Chem Sampling'!AZ96+'WY2016 Chem Sampling'!AV96</f>
        <v>25</v>
      </c>
      <c r="N19" s="41">
        <f>'WY2016 Chem Sampling'!$AX$96</f>
        <v>1</v>
      </c>
      <c r="O19" s="57">
        <v>0</v>
      </c>
      <c r="P19" s="57">
        <v>0</v>
      </c>
      <c r="Q19" s="57">
        <v>0</v>
      </c>
      <c r="R19" s="57">
        <v>0</v>
      </c>
      <c r="T19" s="134"/>
      <c r="U19" s="53"/>
      <c r="V19" s="53"/>
      <c r="W19" s="53"/>
      <c r="X19" s="49"/>
      <c r="Y19" s="49"/>
    </row>
    <row r="20" spans="1:25" s="38" customFormat="1" x14ac:dyDescent="0.2">
      <c r="A20" s="34" t="s">
        <v>317</v>
      </c>
      <c r="B20" s="41">
        <f>'WY2016 Chem Sampling'!$J$100+'WY2016 Chem Sampling'!$L$100</f>
        <v>40</v>
      </c>
      <c r="C20" s="41">
        <f>'WY2016 Chem Sampling'!$N$100+'WY2016 Chem Sampling'!$P$100</f>
        <v>40</v>
      </c>
      <c r="D20" s="41">
        <f>'WY2016 Chem Sampling'!$R$100</f>
        <v>2</v>
      </c>
      <c r="E20" s="41"/>
      <c r="F20" s="41"/>
      <c r="G20" s="41">
        <f>'WY2016 Chem Sampling'!$Z$100+'WY2016 Chem Sampling'!$AB$100</f>
        <v>41</v>
      </c>
      <c r="H20" s="41">
        <f>'WY2016 Chem Sampling'!$AD$100</f>
        <v>3</v>
      </c>
      <c r="I20" s="41"/>
      <c r="J20" s="41"/>
      <c r="K20" s="41">
        <f>'WY2016 Chem Sampling'!AN100+'WY2016 Chem Sampling'!AR100+'WY2016 Chem Sampling'!AT100</f>
        <v>42</v>
      </c>
      <c r="L20" s="41">
        <f>'WY2016 Chem Sampling'!$AP$100</f>
        <v>2</v>
      </c>
      <c r="M20" s="41">
        <f>'WY2016 Chem Sampling'!AZ100+'WY2016 Chem Sampling'!AV100</f>
        <v>40</v>
      </c>
      <c r="N20" s="41">
        <f>'WY2016 Chem Sampling'!$AX$100</f>
        <v>2</v>
      </c>
      <c r="O20" s="57">
        <f>'WY2016 Eco Sampling'!$Q$23</f>
        <v>1</v>
      </c>
      <c r="P20" s="57">
        <f>'WY2016 Eco Sampling'!$T$23</f>
        <v>0</v>
      </c>
      <c r="Q20" s="57">
        <f>'WY2016 Eco Sampling'!$W$23</f>
        <v>1</v>
      </c>
      <c r="R20" s="57">
        <f>'WY2016 Eco Sampling'!$Z$23</f>
        <v>1</v>
      </c>
      <c r="T20" s="134"/>
      <c r="U20" s="53"/>
      <c r="V20" s="53"/>
      <c r="W20" s="53"/>
      <c r="X20" s="49"/>
      <c r="Y20" s="49"/>
    </row>
    <row r="21" spans="1:25" s="38" customFormat="1" x14ac:dyDescent="0.2">
      <c r="A21" s="34" t="s">
        <v>340</v>
      </c>
      <c r="B21" s="41">
        <f>'WY2016 Chem Sampling'!$J$105+'WY2016 Chem Sampling'!$L$105</f>
        <v>59</v>
      </c>
      <c r="C21" s="41">
        <f>'WY2016 Chem Sampling'!$N$105+'WY2016 Chem Sampling'!$P$105</f>
        <v>59</v>
      </c>
      <c r="D21" s="41">
        <f>'WY2016 Chem Sampling'!$R$105</f>
        <v>3</v>
      </c>
      <c r="E21" s="41"/>
      <c r="F21" s="41"/>
      <c r="G21" s="41">
        <f>'WY2016 Chem Sampling'!$Z$105+'WY2016 Chem Sampling'!$AB$105</f>
        <v>60</v>
      </c>
      <c r="H21" s="41">
        <f>'WY2016 Chem Sampling'!$AD$105</f>
        <v>4</v>
      </c>
      <c r="I21" s="41"/>
      <c r="J21" s="41"/>
      <c r="K21" s="41">
        <f>'WY2016 Chem Sampling'!AN105+'WY2016 Chem Sampling'!AR105+'WY2016 Chem Sampling'!AT105</f>
        <v>62</v>
      </c>
      <c r="L21" s="41">
        <f>'WY2016 Chem Sampling'!$AP$105</f>
        <v>3</v>
      </c>
      <c r="M21" s="41">
        <f>'WY2016 Chem Sampling'!AZ105+'WY2016 Chem Sampling'!AV105</f>
        <v>44</v>
      </c>
      <c r="N21" s="41">
        <f>'WY2016 Chem Sampling'!$AX$105</f>
        <v>2</v>
      </c>
      <c r="O21" s="57">
        <f>'WY2016 Eco Sampling'!$Q$24</f>
        <v>1</v>
      </c>
      <c r="P21" s="57">
        <f>'WY2016 Eco Sampling'!$T$24</f>
        <v>0</v>
      </c>
      <c r="Q21" s="57">
        <f>'WY2016 Eco Sampling'!$W$24</f>
        <v>1</v>
      </c>
      <c r="R21" s="57">
        <f>'WY2016 Eco Sampling'!$Z$24</f>
        <v>1</v>
      </c>
      <c r="T21" s="134"/>
      <c r="U21" s="53"/>
      <c r="V21" s="53"/>
      <c r="W21" s="53"/>
      <c r="X21" s="49"/>
      <c r="Y21" s="49"/>
    </row>
    <row r="22" spans="1:25" s="38" customFormat="1" x14ac:dyDescent="0.2">
      <c r="A22" s="34" t="s">
        <v>368</v>
      </c>
      <c r="B22" s="41">
        <f>'WY2016 Chem Sampling'!$J$110+'WY2016 Chem Sampling'!$L$110</f>
        <v>45</v>
      </c>
      <c r="C22" s="41">
        <f>'WY2016 Chem Sampling'!$N$110+'WY2016 Chem Sampling'!$P$110</f>
        <v>45</v>
      </c>
      <c r="D22" s="41">
        <f>'WY2016 Chem Sampling'!$R$110</f>
        <v>3</v>
      </c>
      <c r="E22" s="41"/>
      <c r="F22" s="41"/>
      <c r="G22" s="41">
        <f>'WY2016 Chem Sampling'!$Z$110+'WY2016 Chem Sampling'!$AB$110</f>
        <v>45</v>
      </c>
      <c r="H22" s="41">
        <f>'WY2016 Chem Sampling'!$AD$110</f>
        <v>3</v>
      </c>
      <c r="I22" s="41"/>
      <c r="J22" s="41"/>
      <c r="K22" s="41">
        <f>'WY2016 Chem Sampling'!AN110+'WY2016 Chem Sampling'!AR110+'WY2016 Chem Sampling'!AT110</f>
        <v>48</v>
      </c>
      <c r="L22" s="41">
        <f>'WY2016 Chem Sampling'!$AP$110</f>
        <v>3</v>
      </c>
      <c r="M22" s="41">
        <f>'WY2016 Chem Sampling'!AZ110+'WY2016 Chem Sampling'!AV110</f>
        <v>45</v>
      </c>
      <c r="N22" s="41">
        <f>'WY2016 Chem Sampling'!$AX$110</f>
        <v>3</v>
      </c>
      <c r="O22" s="57">
        <v>0</v>
      </c>
      <c r="P22" s="57">
        <v>0</v>
      </c>
      <c r="Q22" s="57">
        <v>0</v>
      </c>
      <c r="R22" s="57">
        <v>0</v>
      </c>
      <c r="T22" s="134"/>
      <c r="U22" s="53"/>
      <c r="V22" s="53"/>
      <c r="W22" s="53"/>
      <c r="X22" s="49"/>
      <c r="Y22" s="49"/>
    </row>
    <row r="23" spans="1:25" s="38" customFormat="1" x14ac:dyDescent="0.2">
      <c r="A23" s="34" t="s">
        <v>320</v>
      </c>
      <c r="B23" s="41">
        <f>'WY2016 Chem Sampling'!$J$116+'WY2016 Chem Sampling'!$L$116</f>
        <v>59</v>
      </c>
      <c r="C23" s="41">
        <f>'WY2016 Chem Sampling'!$N$116+'WY2016 Chem Sampling'!$P$116</f>
        <v>59</v>
      </c>
      <c r="D23" s="41">
        <f>'WY2016 Chem Sampling'!$R$116</f>
        <v>3</v>
      </c>
      <c r="E23" s="41">
        <f>'WY2016 Chem Sampling'!$T$116+'WY2016 Chem Sampling'!$V$116</f>
        <v>13</v>
      </c>
      <c r="F23" s="41">
        <f>'WY2016 Chem Sampling'!$X$116</f>
        <v>1</v>
      </c>
      <c r="G23" s="41">
        <f>'WY2016 Chem Sampling'!$Z$116+'WY2016 Chem Sampling'!$AB$116</f>
        <v>60</v>
      </c>
      <c r="H23" s="41">
        <f>'WY2016 Chem Sampling'!$AD$116</f>
        <v>4</v>
      </c>
      <c r="I23" s="41">
        <f>'WY2016 Chem Sampling'!$AH$116+'WY2016 Chem Sampling'!$AJ$116</f>
        <v>13</v>
      </c>
      <c r="J23" s="41">
        <f>'WY2016 Chem Sampling'!$AL$116</f>
        <v>1</v>
      </c>
      <c r="K23" s="41">
        <f>'WY2016 Chem Sampling'!AN116+'WY2016 Chem Sampling'!AR116+'WY2016 Chem Sampling'!AT116</f>
        <v>62</v>
      </c>
      <c r="L23" s="41">
        <f>'WY2016 Chem Sampling'!$AP$116</f>
        <v>3</v>
      </c>
      <c r="M23" s="41">
        <f>'WY2016 Chem Sampling'!AZ116+'WY2016 Chem Sampling'!AV116</f>
        <v>59</v>
      </c>
      <c r="N23" s="41">
        <f>'WY2016 Chem Sampling'!$AX$116</f>
        <v>3</v>
      </c>
      <c r="O23" s="57">
        <f>'WY2016 Eco Sampling'!$Q$25+'WY2016 Eco Sampling'!$Q$26</f>
        <v>2</v>
      </c>
      <c r="P23" s="57">
        <f>'WY2016 Eco Sampling'!$T$25+'WY2016 Eco Sampling'!$T$26</f>
        <v>0</v>
      </c>
      <c r="Q23" s="57">
        <f>'WY2016 Eco Sampling'!$W$25+'WY2016 Eco Sampling'!$W$26</f>
        <v>2</v>
      </c>
      <c r="R23" s="57">
        <f>'WY2016 Eco Sampling'!$Z$25+'WY2016 Eco Sampling'!$Z$26</f>
        <v>2</v>
      </c>
      <c r="T23" s="134"/>
      <c r="U23" s="53"/>
      <c r="V23" s="53"/>
      <c r="W23" s="53"/>
      <c r="X23" s="49"/>
      <c r="Y23" s="49"/>
    </row>
    <row r="24" spans="1:25" s="38" customFormat="1" x14ac:dyDescent="0.2">
      <c r="A24" s="34" t="s">
        <v>328</v>
      </c>
      <c r="B24" s="41">
        <f>'WY2016 Chem Sampling'!$J$119+'WY2016 Chem Sampling'!$L$119</f>
        <v>19</v>
      </c>
      <c r="C24" s="41">
        <f>'WY2016 Chem Sampling'!$N$119+'WY2016 Chem Sampling'!$P$119</f>
        <v>19</v>
      </c>
      <c r="D24" s="41">
        <f>'WY2016 Chem Sampling'!$R$119</f>
        <v>1</v>
      </c>
      <c r="E24" s="41"/>
      <c r="F24" s="41"/>
      <c r="G24" s="41">
        <f>'WY2016 Chem Sampling'!$Z$119+'WY2016 Chem Sampling'!$AB$119</f>
        <v>19</v>
      </c>
      <c r="H24" s="41">
        <f>'WY2016 Chem Sampling'!$AD$119</f>
        <v>1</v>
      </c>
      <c r="I24" s="41"/>
      <c r="J24" s="41"/>
      <c r="K24" s="41">
        <f>'WY2016 Chem Sampling'!AN119+'WY2016 Chem Sampling'!AR119+'WY2016 Chem Sampling'!AT119</f>
        <v>20</v>
      </c>
      <c r="L24" s="41">
        <f>'WY2016 Chem Sampling'!$AP$119</f>
        <v>1</v>
      </c>
      <c r="M24" s="41">
        <f>'WY2016 Chem Sampling'!AZ119+'WY2016 Chem Sampling'!AV119</f>
        <v>0</v>
      </c>
      <c r="N24" s="41">
        <f>'WY2016 Chem Sampling'!$AX$119</f>
        <v>0</v>
      </c>
      <c r="O24" s="57">
        <v>0</v>
      </c>
      <c r="P24" s="57">
        <v>0</v>
      </c>
      <c r="Q24" s="57">
        <v>0</v>
      </c>
      <c r="R24" s="57">
        <v>0</v>
      </c>
      <c r="T24" s="134"/>
      <c r="U24" s="53"/>
      <c r="V24" s="53"/>
      <c r="W24" s="53"/>
      <c r="X24" s="49"/>
      <c r="Y24" s="49"/>
    </row>
    <row r="25" spans="1:25" s="38" customFormat="1" x14ac:dyDescent="0.2">
      <c r="A25" s="34" t="s">
        <v>306</v>
      </c>
      <c r="B25" s="41">
        <f>'WY2016 Chem Sampling'!$J$122+'WY2016 Chem Sampling'!$L$122</f>
        <v>15</v>
      </c>
      <c r="C25" s="41">
        <f>'WY2016 Chem Sampling'!$N$122+'WY2016 Chem Sampling'!$P$122</f>
        <v>15</v>
      </c>
      <c r="D25" s="41">
        <f>'WY2016 Chem Sampling'!$R$122</f>
        <v>1</v>
      </c>
      <c r="E25" s="41"/>
      <c r="F25" s="41"/>
      <c r="G25" s="41">
        <f>'WY2016 Chem Sampling'!$Z$122+'WY2016 Chem Sampling'!$AB$122</f>
        <v>15</v>
      </c>
      <c r="H25" s="41">
        <f>'WY2016 Chem Sampling'!$AD$122</f>
        <v>1</v>
      </c>
      <c r="I25" s="41"/>
      <c r="J25" s="41"/>
      <c r="K25" s="41">
        <f>'WY2016 Chem Sampling'!AN122+'WY2016 Chem Sampling'!AR122+'WY2016 Chem Sampling'!AT122</f>
        <v>16</v>
      </c>
      <c r="L25" s="41">
        <f>'WY2016 Chem Sampling'!$AP$122</f>
        <v>1</v>
      </c>
      <c r="M25" s="41">
        <f>'WY2016 Chem Sampling'!AZ122+'WY2016 Chem Sampling'!AV122</f>
        <v>15</v>
      </c>
      <c r="N25" s="41">
        <f>'WY2016 Chem Sampling'!$AX$122</f>
        <v>1</v>
      </c>
      <c r="O25" s="57">
        <v>0</v>
      </c>
      <c r="P25" s="57">
        <v>0</v>
      </c>
      <c r="Q25" s="57">
        <v>0</v>
      </c>
      <c r="R25" s="57">
        <v>0</v>
      </c>
      <c r="T25" s="134"/>
      <c r="U25" s="53"/>
      <c r="V25" s="53"/>
      <c r="W25" s="53"/>
      <c r="X25" s="49"/>
      <c r="Y25" s="49"/>
    </row>
    <row r="26" spans="1:25" s="38" customFormat="1" x14ac:dyDescent="0.2">
      <c r="A26" s="34" t="s">
        <v>333</v>
      </c>
      <c r="B26" s="35">
        <f>'WY2016 Chem Sampling'!$J$126+'WY2016 Chem Sampling'!$L$126</f>
        <v>15</v>
      </c>
      <c r="C26" s="35">
        <f>'WY2016 Chem Sampling'!$N$126+'WY2016 Chem Sampling'!$P$126</f>
        <v>15</v>
      </c>
      <c r="D26" s="35">
        <f>'WY2016 Chem Sampling'!$R$126</f>
        <v>1</v>
      </c>
      <c r="E26" s="35"/>
      <c r="F26" s="35"/>
      <c r="G26" s="35">
        <f>'WY2016 Chem Sampling'!$Z$126+'WY2016 Chem Sampling'!$AB$126</f>
        <v>15</v>
      </c>
      <c r="H26" s="35">
        <f>'WY2016 Chem Sampling'!$AD$126</f>
        <v>1</v>
      </c>
      <c r="I26" s="35"/>
      <c r="J26" s="35"/>
      <c r="K26" s="41">
        <f>'WY2016 Chem Sampling'!AN126+'WY2016 Chem Sampling'!AR126+'WY2016 Chem Sampling'!AT126</f>
        <v>16</v>
      </c>
      <c r="L26" s="35">
        <f>'WY2016 Chem Sampling'!$AP$126</f>
        <v>1</v>
      </c>
      <c r="M26" s="41">
        <f>'WY2016 Chem Sampling'!AZ126+'WY2016 Chem Sampling'!AV126</f>
        <v>15</v>
      </c>
      <c r="N26" s="35">
        <f>'WY2016 Chem Sampling'!$AX$126</f>
        <v>1</v>
      </c>
      <c r="O26" s="57">
        <f>'WY2016 Eco Sampling'!$Q$27</f>
        <v>0</v>
      </c>
      <c r="P26" s="57">
        <f>'WY2016 Eco Sampling'!$T$27</f>
        <v>0</v>
      </c>
      <c r="Q26" s="57">
        <f>'WY2016 Eco Sampling'!$W$27</f>
        <v>0</v>
      </c>
      <c r="R26" s="57">
        <f>'WY2016 Eco Sampling'!$Z$27</f>
        <v>0</v>
      </c>
      <c r="T26" s="134"/>
      <c r="U26" s="53"/>
      <c r="V26" s="53"/>
      <c r="W26" s="53"/>
      <c r="X26" s="49"/>
      <c r="Y26" s="49"/>
    </row>
    <row r="27" spans="1:25" s="38" customFormat="1" x14ac:dyDescent="0.2">
      <c r="A27" s="34" t="s">
        <v>307</v>
      </c>
      <c r="B27" s="35">
        <f>'WY2016 Chem Sampling'!$J$131+'WY2016 Chem Sampling'!$L$131</f>
        <v>55</v>
      </c>
      <c r="C27" s="35">
        <f>'WY2016 Chem Sampling'!$N$131+'WY2016 Chem Sampling'!$P$131</f>
        <v>55</v>
      </c>
      <c r="D27" s="35">
        <f>'WY2016 Chem Sampling'!$R$131</f>
        <v>3</v>
      </c>
      <c r="E27" s="35">
        <f>'WY2016 Chem Sampling'!$T$131+'WY2016 Chem Sampling'!$V$131</f>
        <v>0</v>
      </c>
      <c r="F27" s="35">
        <f>'WY2016 Chem Sampling'!$X$131</f>
        <v>0</v>
      </c>
      <c r="G27" s="35">
        <f>'WY2016 Chem Sampling'!$Z$131+'WY2016 Chem Sampling'!$AB$131</f>
        <v>56</v>
      </c>
      <c r="H27" s="35">
        <f>'WY2016 Chem Sampling'!$AD$131</f>
        <v>4</v>
      </c>
      <c r="I27" s="35"/>
      <c r="J27" s="35"/>
      <c r="K27" s="41">
        <f>'WY2016 Chem Sampling'!AN131+'WY2016 Chem Sampling'!AR131+'WY2016 Chem Sampling'!AT131</f>
        <v>58</v>
      </c>
      <c r="L27" s="35">
        <f>'WY2016 Chem Sampling'!$AP$131</f>
        <v>3</v>
      </c>
      <c r="M27" s="41">
        <f>'WY2016 Chem Sampling'!AZ131+'WY2016 Chem Sampling'!AV131</f>
        <v>25</v>
      </c>
      <c r="N27" s="35">
        <f>'WY2016 Chem Sampling'!$AX$131</f>
        <v>1</v>
      </c>
      <c r="O27" s="57">
        <f>'WY2016 Eco Sampling'!$Q$28</f>
        <v>1</v>
      </c>
      <c r="P27" s="57">
        <f>'WY2016 Eco Sampling'!$T$28</f>
        <v>0</v>
      </c>
      <c r="Q27" s="57">
        <f>'WY2016 Eco Sampling'!$W$28</f>
        <v>1</v>
      </c>
      <c r="R27" s="57">
        <f>'WY2016 Eco Sampling'!$Z$28</f>
        <v>1</v>
      </c>
      <c r="T27" s="134"/>
      <c r="U27" s="53"/>
      <c r="V27" s="53"/>
      <c r="W27" s="53"/>
      <c r="X27" s="49"/>
      <c r="Y27" s="49"/>
    </row>
    <row r="28" spans="1:25" s="38" customFormat="1" x14ac:dyDescent="0.2">
      <c r="A28" s="34" t="s">
        <v>310</v>
      </c>
      <c r="B28" s="35">
        <f>'WY2016 Chem Sampling'!$J$136+'WY2016 Chem Sampling'!$L$136</f>
        <v>69</v>
      </c>
      <c r="C28" s="35">
        <f>'WY2016 Chem Sampling'!$N$136+'WY2016 Chem Sampling'!$P$136</f>
        <v>69</v>
      </c>
      <c r="D28" s="35">
        <f>'WY2016 Chem Sampling'!$R$136</f>
        <v>3</v>
      </c>
      <c r="E28" s="35">
        <f>'WY2016 Chem Sampling'!$T$136+'WY2016 Chem Sampling'!$V$136</f>
        <v>0</v>
      </c>
      <c r="F28" s="35">
        <f>'WY2016 Chem Sampling'!$X$136</f>
        <v>0</v>
      </c>
      <c r="G28" s="35">
        <f>'WY2016 Chem Sampling'!$Z$136+'WY2016 Chem Sampling'!$AB$136</f>
        <v>71</v>
      </c>
      <c r="H28" s="35">
        <f>'WY2016 Chem Sampling'!$AD$136</f>
        <v>5</v>
      </c>
      <c r="I28" s="35"/>
      <c r="J28" s="35"/>
      <c r="K28" s="41">
        <f>'WY2016 Chem Sampling'!AN136+'WY2016 Chem Sampling'!AR136+'WY2016 Chem Sampling'!AT136</f>
        <v>72</v>
      </c>
      <c r="L28" s="35">
        <f>'WY2016 Chem Sampling'!$AP$136</f>
        <v>3</v>
      </c>
      <c r="M28" s="41">
        <f>'WY2016 Chem Sampling'!AZ136+'WY2016 Chem Sampling'!AV136</f>
        <v>69</v>
      </c>
      <c r="N28" s="35">
        <f>'WY2016 Chem Sampling'!$AX$136</f>
        <v>3</v>
      </c>
      <c r="O28" s="57">
        <f>'WY2016 Eco Sampling'!$Q$29+'WY2016 Eco Sampling'!$Q$30</f>
        <v>2</v>
      </c>
      <c r="P28" s="57">
        <f>'WY2016 Eco Sampling'!$T$29+'WY2016 Eco Sampling'!$T$30</f>
        <v>0</v>
      </c>
      <c r="Q28" s="57">
        <f>'WY2016 Eco Sampling'!$W$29+'WY2016 Eco Sampling'!$W$30</f>
        <v>2</v>
      </c>
      <c r="R28" s="57">
        <f>'WY2016 Eco Sampling'!$Z$29+'WY2016 Eco Sampling'!$Z$30</f>
        <v>2</v>
      </c>
      <c r="T28" s="134"/>
      <c r="U28" s="53"/>
      <c r="V28" s="53"/>
      <c r="W28" s="53"/>
      <c r="X28" s="49"/>
      <c r="Y28" s="49"/>
    </row>
    <row r="29" spans="1:25" s="38" customFormat="1" x14ac:dyDescent="0.2">
      <c r="A29" s="34" t="s">
        <v>336</v>
      </c>
      <c r="B29" s="35">
        <f>'WY2016 Chem Sampling'!$J$139+'WY2016 Chem Sampling'!$L$139</f>
        <v>15</v>
      </c>
      <c r="C29" s="35">
        <f>'WY2016 Chem Sampling'!$N$139+'WY2016 Chem Sampling'!$P$139</f>
        <v>15</v>
      </c>
      <c r="D29" s="35">
        <f>'WY2016 Chem Sampling'!$R$139</f>
        <v>1</v>
      </c>
      <c r="E29" s="35"/>
      <c r="F29" s="35"/>
      <c r="G29" s="35">
        <f>'WY2016 Chem Sampling'!$Z$139+'WY2016 Chem Sampling'!$AB$139</f>
        <v>15</v>
      </c>
      <c r="H29" s="35">
        <f>'WY2016 Chem Sampling'!$AD$139</f>
        <v>1</v>
      </c>
      <c r="I29" s="35"/>
      <c r="J29" s="35"/>
      <c r="K29" s="41">
        <f>'WY2016 Chem Sampling'!AN139+'WY2016 Chem Sampling'!AR139+'WY2016 Chem Sampling'!AT139</f>
        <v>16</v>
      </c>
      <c r="L29" s="35">
        <f>'WY2016 Chem Sampling'!$AP$139</f>
        <v>1</v>
      </c>
      <c r="M29" s="41">
        <f>'WY2016 Chem Sampling'!AZ139+'WY2016 Chem Sampling'!AV139</f>
        <v>15</v>
      </c>
      <c r="N29" s="35">
        <f>'WY2016 Chem Sampling'!$AX$139</f>
        <v>1</v>
      </c>
      <c r="O29" s="57">
        <v>0</v>
      </c>
      <c r="P29" s="57">
        <v>0</v>
      </c>
      <c r="Q29" s="57">
        <v>0</v>
      </c>
      <c r="R29" s="57">
        <v>0</v>
      </c>
      <c r="T29" s="134"/>
      <c r="U29" s="53"/>
      <c r="V29" s="53"/>
      <c r="W29" s="53"/>
      <c r="X29" s="49"/>
      <c r="Y29" s="49"/>
    </row>
    <row r="30" spans="1:25" s="38" customFormat="1" x14ac:dyDescent="0.2">
      <c r="A30" s="34" t="s">
        <v>315</v>
      </c>
      <c r="B30" s="35">
        <f>'WY2016 Chem Sampling'!$J$142+'WY2016 Chem Sampling'!$L$142</f>
        <v>19</v>
      </c>
      <c r="C30" s="35">
        <f>'WY2016 Chem Sampling'!$N$142+'WY2016 Chem Sampling'!$P$142</f>
        <v>19</v>
      </c>
      <c r="D30" s="35">
        <f>'WY2016 Chem Sampling'!$R$142</f>
        <v>1</v>
      </c>
      <c r="E30" s="35"/>
      <c r="F30" s="35"/>
      <c r="G30" s="35">
        <f>'WY2016 Chem Sampling'!$Z$142+'WY2016 Chem Sampling'!$AB$142</f>
        <v>19</v>
      </c>
      <c r="H30" s="35">
        <f>'WY2016 Chem Sampling'!$AD$142</f>
        <v>1</v>
      </c>
      <c r="I30" s="35"/>
      <c r="J30" s="35"/>
      <c r="K30" s="41">
        <f>'WY2016 Chem Sampling'!AN142+'WY2016 Chem Sampling'!AR142+'WY2016 Chem Sampling'!AT142</f>
        <v>20</v>
      </c>
      <c r="L30" s="35">
        <f>'WY2016 Chem Sampling'!$AP$142</f>
        <v>1</v>
      </c>
      <c r="M30" s="41">
        <f>'WY2016 Chem Sampling'!AZ142+'WY2016 Chem Sampling'!AV142</f>
        <v>19</v>
      </c>
      <c r="N30" s="35">
        <f>'WY2016 Chem Sampling'!$AX$142</f>
        <v>1</v>
      </c>
      <c r="O30" s="57">
        <f>'WY2016 Eco Sampling'!$Q$31</f>
        <v>1</v>
      </c>
      <c r="P30" s="57">
        <f>'WY2016 Eco Sampling'!$T$31</f>
        <v>0</v>
      </c>
      <c r="Q30" s="57">
        <f>'WY2016 Eco Sampling'!$W$31</f>
        <v>1</v>
      </c>
      <c r="R30" s="57">
        <f>'WY2016 Eco Sampling'!$Z$31</f>
        <v>1</v>
      </c>
      <c r="T30" s="134"/>
      <c r="U30" s="53"/>
      <c r="V30" s="53"/>
      <c r="W30" s="53"/>
      <c r="X30" s="49"/>
      <c r="Y30" s="49"/>
    </row>
    <row r="31" spans="1:25" s="37" customFormat="1" x14ac:dyDescent="0.2">
      <c r="A31" s="34" t="s">
        <v>335</v>
      </c>
      <c r="B31" s="35">
        <f>'WY2016 Chem Sampling'!$J$145+'WY2016 Chem Sampling'!$L$145</f>
        <v>19</v>
      </c>
      <c r="C31" s="35">
        <f>'WY2016 Chem Sampling'!$N$145+'WY2016 Chem Sampling'!$P$145</f>
        <v>19</v>
      </c>
      <c r="D31" s="35">
        <f>'WY2016 Chem Sampling'!$R$145</f>
        <v>1</v>
      </c>
      <c r="E31" s="35"/>
      <c r="F31" s="35"/>
      <c r="G31" s="35">
        <f>'WY2016 Chem Sampling'!$Z$145+'WY2016 Chem Sampling'!$AB$145</f>
        <v>19</v>
      </c>
      <c r="H31" s="35">
        <f>'WY2016 Chem Sampling'!$AD$145</f>
        <v>1</v>
      </c>
      <c r="I31" s="35"/>
      <c r="J31" s="35"/>
      <c r="K31" s="41">
        <f>'WY2016 Chem Sampling'!AN145+'WY2016 Chem Sampling'!AR145+'WY2016 Chem Sampling'!AT145</f>
        <v>20</v>
      </c>
      <c r="L31" s="35">
        <f>'WY2016 Chem Sampling'!$AP$145</f>
        <v>1</v>
      </c>
      <c r="M31" s="41">
        <f>'WY2016 Chem Sampling'!AZ145+'WY2016 Chem Sampling'!AV145</f>
        <v>0</v>
      </c>
      <c r="N31" s="35">
        <f>'WY2016 Chem Sampling'!$AX$145</f>
        <v>0</v>
      </c>
      <c r="O31" s="57">
        <v>0</v>
      </c>
      <c r="P31" s="57">
        <v>0</v>
      </c>
      <c r="Q31" s="57">
        <v>0</v>
      </c>
      <c r="R31" s="57">
        <v>0</v>
      </c>
      <c r="T31" s="35"/>
      <c r="U31" s="52"/>
      <c r="V31" s="52"/>
      <c r="W31" s="52"/>
      <c r="X31" s="48"/>
      <c r="Y31" s="48"/>
    </row>
    <row r="32" spans="1:25" s="37" customFormat="1" x14ac:dyDescent="0.2">
      <c r="A32" s="39" t="s">
        <v>330</v>
      </c>
      <c r="B32" s="35">
        <f>'WY2016 Chem Sampling'!$J$152+'WY2016 Chem Sampling'!$L$152</f>
        <v>82</v>
      </c>
      <c r="C32" s="35">
        <f>'WY2016 Chem Sampling'!$N$152+'WY2016 Chem Sampling'!$P$152</f>
        <v>82</v>
      </c>
      <c r="D32" s="35">
        <f>'WY2016 Chem Sampling'!$R$152</f>
        <v>4</v>
      </c>
      <c r="E32" s="35"/>
      <c r="F32" s="35"/>
      <c r="G32" s="35">
        <f>'WY2016 Chem Sampling'!$Z$152+'WY2016 Chem Sampling'!$AB$152</f>
        <v>96</v>
      </c>
      <c r="H32" s="35">
        <f>'WY2016 Chem Sampling'!$AD$152</f>
        <v>7</v>
      </c>
      <c r="I32" s="35"/>
      <c r="J32" s="35"/>
      <c r="K32" s="41">
        <f>'WY2016 Chem Sampling'!AN152+'WY2016 Chem Sampling'!AR152+'WY2016 Chem Sampling'!AT152</f>
        <v>86</v>
      </c>
      <c r="L32" s="35">
        <f>'WY2016 Chem Sampling'!$AP$152</f>
        <v>4</v>
      </c>
      <c r="M32" s="41">
        <f>'WY2016 Chem Sampling'!AZ152+'WY2016 Chem Sampling'!AV152</f>
        <v>82</v>
      </c>
      <c r="N32" s="35">
        <f>'WY2016 Chem Sampling'!$AX$152</f>
        <v>4</v>
      </c>
      <c r="O32" s="57">
        <f>'WY2016 Eco Sampling'!$Q$32+'WY2016 Eco Sampling'!$Q$33+'WY2016 Eco Sampling'!$Q$34</f>
        <v>2</v>
      </c>
      <c r="P32" s="57">
        <f>'WY2016 Eco Sampling'!$T$32+'WY2016 Eco Sampling'!$T$33+'WY2016 Eco Sampling'!$T$34</f>
        <v>0</v>
      </c>
      <c r="Q32" s="57">
        <f>'WY2016 Eco Sampling'!$W$32+'WY2016 Eco Sampling'!$W$33+'WY2016 Eco Sampling'!$W$34</f>
        <v>2</v>
      </c>
      <c r="R32" s="57">
        <f>'WY2016 Eco Sampling'!$Z$32+'WY2016 Eco Sampling'!$Z$33+'WY2016 Eco Sampling'!$Z$34</f>
        <v>2</v>
      </c>
      <c r="S32" s="82"/>
      <c r="T32" s="35"/>
      <c r="U32" s="52"/>
      <c r="V32" s="52"/>
      <c r="W32" s="52"/>
      <c r="X32" s="48"/>
      <c r="Y32" s="48"/>
    </row>
    <row r="33" spans="1:26" s="37" customFormat="1" x14ac:dyDescent="0.2">
      <c r="A33" s="39" t="s">
        <v>312</v>
      </c>
      <c r="B33" s="35">
        <f>'WY2016 Chem Sampling'!$J$156+'WY2016 Chem Sampling'!$L$156</f>
        <v>19</v>
      </c>
      <c r="C33" s="35">
        <f>'WY2016 Chem Sampling'!$N$156+'WY2016 Chem Sampling'!$P$156</f>
        <v>19</v>
      </c>
      <c r="D33" s="35">
        <f>'WY2016 Chem Sampling'!$R$156</f>
        <v>1</v>
      </c>
      <c r="E33" s="35"/>
      <c r="F33" s="35"/>
      <c r="G33" s="35">
        <f>'WY2016 Chem Sampling'!$Z$156+'WY2016 Chem Sampling'!$AB$156</f>
        <v>19</v>
      </c>
      <c r="H33" s="35">
        <f>'WY2016 Chem Sampling'!$AD$156</f>
        <v>1</v>
      </c>
      <c r="I33" s="35"/>
      <c r="J33" s="35"/>
      <c r="K33" s="41">
        <f>'WY2016 Chem Sampling'!AN156+'WY2016 Chem Sampling'!AR156+'WY2016 Chem Sampling'!AT156</f>
        <v>20</v>
      </c>
      <c r="L33" s="35">
        <f>'WY2016 Chem Sampling'!$AP$156</f>
        <v>1</v>
      </c>
      <c r="M33" s="41">
        <f>'WY2016 Chem Sampling'!AZ156+'WY2016 Chem Sampling'!AV156</f>
        <v>19</v>
      </c>
      <c r="N33" s="35">
        <f>'WY2016 Chem Sampling'!$AX$156</f>
        <v>1</v>
      </c>
      <c r="O33" s="57">
        <f>'WY2016 Eco Sampling'!$Q$35</f>
        <v>0</v>
      </c>
      <c r="P33" s="57">
        <f>'WY2016 Eco Sampling'!$T$35</f>
        <v>0</v>
      </c>
      <c r="Q33" s="57">
        <f>'WY2016 Eco Sampling'!$W$35</f>
        <v>0</v>
      </c>
      <c r="R33" s="57">
        <f>'WY2016 Eco Sampling'!$Z$35</f>
        <v>0</v>
      </c>
      <c r="S33" s="82"/>
      <c r="T33" s="35"/>
      <c r="U33" s="52"/>
      <c r="V33" s="52"/>
      <c r="W33" s="52"/>
      <c r="X33" s="48"/>
      <c r="Y33" s="48"/>
    </row>
    <row r="34" spans="1:26" s="37" customFormat="1" x14ac:dyDescent="0.2">
      <c r="A34" s="39" t="s">
        <v>325</v>
      </c>
      <c r="B34" s="35">
        <f>'WY2016 Chem Sampling'!$J$163+'WY2016 Chem Sampling'!$L$163</f>
        <v>72</v>
      </c>
      <c r="C34" s="35">
        <f>'WY2016 Chem Sampling'!$N$163+'WY2016 Chem Sampling'!$P$163</f>
        <v>72</v>
      </c>
      <c r="D34" s="35">
        <f>'WY2016 Chem Sampling'!$R$163</f>
        <v>4</v>
      </c>
      <c r="E34" s="35">
        <f>'WY2016 Chem Sampling'!$T$163+'WY2016 Chem Sampling'!$V$163</f>
        <v>19</v>
      </c>
      <c r="F34" s="35">
        <f>'WY2016 Chem Sampling'!$X$163</f>
        <v>1</v>
      </c>
      <c r="G34" s="35">
        <f>'WY2016 Chem Sampling'!$Z$163+'WY2016 Chem Sampling'!$AB$163</f>
        <v>73</v>
      </c>
      <c r="H34" s="35">
        <f>'WY2016 Chem Sampling'!$AD$163</f>
        <v>5</v>
      </c>
      <c r="I34" s="35">
        <f>'WY2016 Chem Sampling'!$AH$163+'WY2016 Chem Sampling'!$AJ$163</f>
        <v>19</v>
      </c>
      <c r="J34" s="35">
        <f>'WY2016 Chem Sampling'!$AL$163</f>
        <v>1</v>
      </c>
      <c r="K34" s="41">
        <f>'WY2016 Chem Sampling'!AN163+'WY2016 Chem Sampling'!AR163+'WY2016 Chem Sampling'!AT163</f>
        <v>76</v>
      </c>
      <c r="L34" s="35">
        <f>'WY2016 Chem Sampling'!$AP$163</f>
        <v>4</v>
      </c>
      <c r="M34" s="41">
        <f>'WY2016 Chem Sampling'!AZ163+'WY2016 Chem Sampling'!AV163</f>
        <v>57</v>
      </c>
      <c r="N34" s="35">
        <f>'WY2016 Chem Sampling'!$AX$163</f>
        <v>3</v>
      </c>
      <c r="O34" s="57">
        <f>'WY2016 Eco Sampling'!$Q$36+'WY2016 Eco Sampling'!$Q$37</f>
        <v>2</v>
      </c>
      <c r="P34" s="57">
        <f>'WY2016 Eco Sampling'!$T$36+'WY2016 Eco Sampling'!$T$37</f>
        <v>0</v>
      </c>
      <c r="Q34" s="57">
        <f>'WY2016 Eco Sampling'!$W$36+'WY2016 Eco Sampling'!$W$37</f>
        <v>2</v>
      </c>
      <c r="R34" s="57">
        <f>'WY2016 Eco Sampling'!$Z$36+'WY2016 Eco Sampling'!$Z$37</f>
        <v>2</v>
      </c>
      <c r="S34" s="82"/>
      <c r="T34" s="35"/>
      <c r="U34" s="52"/>
      <c r="V34" s="52"/>
      <c r="W34" s="52"/>
      <c r="X34" s="48"/>
      <c r="Y34" s="48"/>
    </row>
    <row r="35" spans="1:26" s="37" customFormat="1" x14ac:dyDescent="0.2">
      <c r="A35" s="39" t="s">
        <v>327</v>
      </c>
      <c r="B35" s="35">
        <f>'WY2016 Chem Sampling'!$J$168+'WY2016 Chem Sampling'!$L$168</f>
        <v>44</v>
      </c>
      <c r="C35" s="35">
        <f>'WY2016 Chem Sampling'!$N$168+'WY2016 Chem Sampling'!$P$168</f>
        <v>44</v>
      </c>
      <c r="D35" s="35">
        <f>'WY2016 Chem Sampling'!$R$168</f>
        <v>2</v>
      </c>
      <c r="E35" s="35">
        <f>'WY2016 Chem Sampling'!$T$168+'WY2016 Chem Sampling'!$V$168</f>
        <v>17</v>
      </c>
      <c r="F35" s="35">
        <f>'WY2016 Chem Sampling'!$X$168</f>
        <v>1</v>
      </c>
      <c r="G35" s="35">
        <f>'WY2016 Chem Sampling'!$Z$168+'WY2016 Chem Sampling'!$AB$168</f>
        <v>45</v>
      </c>
      <c r="H35" s="35">
        <f>'WY2016 Chem Sampling'!$AD$168</f>
        <v>3</v>
      </c>
      <c r="I35" s="35">
        <f>'WY2016 Chem Sampling'!$AH$168+'WY2016 Chem Sampling'!$AJ$168</f>
        <v>17</v>
      </c>
      <c r="J35" s="35">
        <f>'WY2016 Chem Sampling'!$AL$168</f>
        <v>1</v>
      </c>
      <c r="K35" s="41">
        <f>'WY2016 Chem Sampling'!AN168+'WY2016 Chem Sampling'!AR168+'WY2016 Chem Sampling'!AT168</f>
        <v>46</v>
      </c>
      <c r="L35" s="35">
        <f>'WY2016 Chem Sampling'!$AP$168</f>
        <v>2</v>
      </c>
      <c r="M35" s="41">
        <f>'WY2016 Chem Sampling'!AZ168+'WY2016 Chem Sampling'!AV168</f>
        <v>44</v>
      </c>
      <c r="N35" s="35">
        <f>'WY2016 Chem Sampling'!$AX$168</f>
        <v>2</v>
      </c>
      <c r="O35" s="57">
        <f>'WY2016 Eco Sampling'!$Q$38+'WY2016 Eco Sampling'!$Q$39</f>
        <v>2</v>
      </c>
      <c r="P35" s="57">
        <f>'WY2016 Eco Sampling'!$T$38+'WY2016 Eco Sampling'!$T$39</f>
        <v>0</v>
      </c>
      <c r="Q35" s="57">
        <f>'WY2016 Eco Sampling'!$W$38+'WY2016 Eco Sampling'!$W$39</f>
        <v>2</v>
      </c>
      <c r="R35" s="57">
        <f>'WY2016 Eco Sampling'!$Z$38+'WY2016 Eco Sampling'!$Z$39</f>
        <v>2</v>
      </c>
      <c r="S35" s="82"/>
      <c r="T35" s="35"/>
      <c r="U35" s="52"/>
      <c r="V35" s="52"/>
      <c r="W35" s="52"/>
      <c r="X35" s="48"/>
      <c r="Y35" s="48"/>
    </row>
    <row r="36" spans="1:26" s="37" customFormat="1" x14ac:dyDescent="0.2">
      <c r="A36" s="39" t="s">
        <v>332</v>
      </c>
      <c r="B36" s="35">
        <f>'WY2016 Chem Sampling'!$J$173+'WY2016 Chem Sampling'!$L$173</f>
        <v>44</v>
      </c>
      <c r="C36" s="35">
        <f>'WY2016 Chem Sampling'!$N$173+'WY2016 Chem Sampling'!$P$173</f>
        <v>44</v>
      </c>
      <c r="D36" s="35">
        <f>'WY2016 Chem Sampling'!$R$173</f>
        <v>2</v>
      </c>
      <c r="E36" s="35">
        <f>'WY2016 Chem Sampling'!$T$173+'WY2016 Chem Sampling'!$V$173</f>
        <v>17</v>
      </c>
      <c r="F36" s="35">
        <f>'WY2016 Chem Sampling'!$X$173</f>
        <v>1</v>
      </c>
      <c r="G36" s="35">
        <f>'WY2016 Chem Sampling'!$Z$173+'WY2016 Chem Sampling'!$AB$173</f>
        <v>45</v>
      </c>
      <c r="H36" s="35">
        <f>'WY2016 Chem Sampling'!$AD$173</f>
        <v>3</v>
      </c>
      <c r="I36" s="35">
        <f>'WY2016 Chem Sampling'!$AH$173+'WY2016 Chem Sampling'!$AJ$173</f>
        <v>17</v>
      </c>
      <c r="J36" s="35">
        <f>'WY2016 Chem Sampling'!$AL$173</f>
        <v>1</v>
      </c>
      <c r="K36" s="41">
        <f>'WY2016 Chem Sampling'!AN173+'WY2016 Chem Sampling'!AR173+'WY2016 Chem Sampling'!AT173</f>
        <v>46</v>
      </c>
      <c r="L36" s="35">
        <f>'WY2016 Chem Sampling'!$AP$173</f>
        <v>2</v>
      </c>
      <c r="M36" s="41">
        <f>'WY2016 Chem Sampling'!AZ173+'WY2016 Chem Sampling'!AV173</f>
        <v>25</v>
      </c>
      <c r="N36" s="35">
        <f>'WY2016 Chem Sampling'!$AX$173</f>
        <v>1</v>
      </c>
      <c r="O36" s="57">
        <f>'WY2016 Eco Sampling'!$Q$40+'WY2016 Eco Sampling'!$Q$41</f>
        <v>2</v>
      </c>
      <c r="P36" s="57">
        <f>'WY2016 Eco Sampling'!$T$40+'WY2016 Eco Sampling'!$T$41</f>
        <v>0</v>
      </c>
      <c r="Q36" s="57">
        <f>'WY2016 Eco Sampling'!$W$40+'WY2016 Eco Sampling'!$W$41</f>
        <v>2</v>
      </c>
      <c r="R36" s="57">
        <f>'WY2016 Eco Sampling'!$Z$40+'WY2016 Eco Sampling'!$Z$41</f>
        <v>2</v>
      </c>
      <c r="S36" s="82"/>
      <c r="T36" s="35"/>
      <c r="U36" s="52"/>
      <c r="V36" s="52"/>
      <c r="W36" s="52"/>
      <c r="X36" s="48"/>
      <c r="Y36" s="48"/>
    </row>
    <row r="37" spans="1:26" s="37" customFormat="1" x14ac:dyDescent="0.2">
      <c r="A37" s="39" t="s">
        <v>319</v>
      </c>
      <c r="B37" s="35">
        <f>'WY2016 Chem Sampling'!$J$176+'WY2016 Chem Sampling'!$L$176</f>
        <v>0</v>
      </c>
      <c r="C37" s="35">
        <f>'WY2016 Chem Sampling'!$N$176+'WY2016 Chem Sampling'!$P$176</f>
        <v>0</v>
      </c>
      <c r="D37" s="35">
        <f>'WY2016 Chem Sampling'!$R$176</f>
        <v>0</v>
      </c>
      <c r="E37" s="35"/>
      <c r="F37" s="35"/>
      <c r="G37" s="35">
        <f>'WY2016 Chem Sampling'!$Z$176+'WY2016 Chem Sampling'!$AB$176</f>
        <v>0</v>
      </c>
      <c r="H37" s="35">
        <f>'WY2016 Chem Sampling'!$AD$176</f>
        <v>0</v>
      </c>
      <c r="I37" s="35"/>
      <c r="J37" s="35"/>
      <c r="K37" s="41">
        <f>'WY2016 Chem Sampling'!AN176+'WY2016 Chem Sampling'!AR176+'WY2016 Chem Sampling'!AT176</f>
        <v>0</v>
      </c>
      <c r="L37" s="35">
        <f>'WY2016 Chem Sampling'!$AP$176</f>
        <v>0</v>
      </c>
      <c r="M37" s="41">
        <f>'WY2016 Chem Sampling'!AZ176+'WY2016 Chem Sampling'!AV176</f>
        <v>0</v>
      </c>
      <c r="N37" s="35">
        <f>'WY2016 Chem Sampling'!$AX$176</f>
        <v>0</v>
      </c>
      <c r="O37" s="57">
        <f>'WY2016 Eco Sampling'!$Q$42</f>
        <v>1</v>
      </c>
      <c r="P37" s="57">
        <f>'WY2016 Eco Sampling'!$T$42</f>
        <v>0</v>
      </c>
      <c r="Q37" s="57">
        <f>'WY2016 Eco Sampling'!$W$42</f>
        <v>1</v>
      </c>
      <c r="R37" s="57">
        <f>'WY2016 Eco Sampling'!$Z$42</f>
        <v>1</v>
      </c>
      <c r="S37" s="82"/>
      <c r="T37" s="35"/>
      <c r="U37" s="52"/>
      <c r="V37" s="52"/>
      <c r="W37" s="52"/>
      <c r="X37" s="48"/>
      <c r="Y37" s="48"/>
    </row>
    <row r="38" spans="1:26" s="37" customFormat="1" x14ac:dyDescent="0.2">
      <c r="A38" s="39" t="s">
        <v>322</v>
      </c>
      <c r="B38" s="35">
        <f>'WY2016 Chem Sampling'!$J$180+'WY2016 Chem Sampling'!$L$180</f>
        <v>15</v>
      </c>
      <c r="C38" s="35">
        <f>'WY2016 Chem Sampling'!$N$180+'WY2016 Chem Sampling'!$P$180</f>
        <v>15</v>
      </c>
      <c r="D38" s="35">
        <f>'WY2016 Chem Sampling'!$R$180</f>
        <v>1</v>
      </c>
      <c r="E38" s="35"/>
      <c r="F38" s="35"/>
      <c r="G38" s="35">
        <f>'WY2016 Chem Sampling'!$Z$180+'WY2016 Chem Sampling'!$AB$180</f>
        <v>15</v>
      </c>
      <c r="H38" s="35">
        <f>'WY2016 Chem Sampling'!$AD$180</f>
        <v>1</v>
      </c>
      <c r="I38" s="35"/>
      <c r="J38" s="35"/>
      <c r="K38" s="41">
        <f>'WY2016 Chem Sampling'!AN180+'WY2016 Chem Sampling'!AR180+'WY2016 Chem Sampling'!AT180</f>
        <v>16</v>
      </c>
      <c r="L38" s="35">
        <f>'WY2016 Chem Sampling'!$AP$180</f>
        <v>1</v>
      </c>
      <c r="M38" s="41">
        <f>'WY2016 Chem Sampling'!AZ180+'WY2016 Chem Sampling'!AV180</f>
        <v>15</v>
      </c>
      <c r="N38" s="35">
        <f>'WY2016 Chem Sampling'!$AX$180</f>
        <v>1</v>
      </c>
      <c r="O38" s="57">
        <f>'WY2016 Eco Sampling'!$Q$43</f>
        <v>0</v>
      </c>
      <c r="P38" s="57">
        <f>'WY2016 Eco Sampling'!$T$43</f>
        <v>0</v>
      </c>
      <c r="Q38" s="57">
        <f>'WY2016 Eco Sampling'!$W$43</f>
        <v>0</v>
      </c>
      <c r="R38" s="57">
        <f>'WY2016 Eco Sampling'!$Z$43</f>
        <v>0</v>
      </c>
      <c r="S38" s="82"/>
      <c r="T38" s="35"/>
      <c r="U38" s="52"/>
      <c r="V38" s="52"/>
      <c r="W38" s="52"/>
      <c r="X38" s="48"/>
      <c r="Y38" s="48"/>
    </row>
    <row r="39" spans="1:26" s="37" customFormat="1" x14ac:dyDescent="0.2">
      <c r="A39" s="90" t="s">
        <v>108</v>
      </c>
      <c r="B39" s="40">
        <f t="shared" ref="B39:R39" si="0">SUM(B2:B38)</f>
        <v>1499</v>
      </c>
      <c r="C39" s="40">
        <f t="shared" si="0"/>
        <v>1498</v>
      </c>
      <c r="D39" s="40">
        <f t="shared" si="0"/>
        <v>82</v>
      </c>
      <c r="E39" s="40">
        <f t="shared" si="0"/>
        <v>167</v>
      </c>
      <c r="F39" s="40">
        <f t="shared" si="0"/>
        <v>10</v>
      </c>
      <c r="G39" s="40">
        <f t="shared" si="0"/>
        <v>1529</v>
      </c>
      <c r="H39" s="40">
        <f t="shared" si="0"/>
        <v>102</v>
      </c>
      <c r="I39" s="40">
        <f t="shared" si="0"/>
        <v>167</v>
      </c>
      <c r="J39" s="40">
        <f t="shared" si="0"/>
        <v>10</v>
      </c>
      <c r="K39" s="40">
        <f t="shared" si="0"/>
        <v>1576</v>
      </c>
      <c r="L39" s="40">
        <f t="shared" si="0"/>
        <v>81</v>
      </c>
      <c r="M39" s="40">
        <f t="shared" si="0"/>
        <v>1201</v>
      </c>
      <c r="N39" s="40">
        <f t="shared" si="0"/>
        <v>61</v>
      </c>
      <c r="O39" s="40">
        <f t="shared" si="0"/>
        <v>32</v>
      </c>
      <c r="P39" s="40">
        <f t="shared" si="0"/>
        <v>0</v>
      </c>
      <c r="Q39" s="40">
        <f t="shared" si="0"/>
        <v>31</v>
      </c>
      <c r="R39" s="40">
        <f t="shared" si="0"/>
        <v>31</v>
      </c>
      <c r="S39" s="37">
        <f>SUM(C39:R39)</f>
        <v>6578</v>
      </c>
      <c r="T39" s="35"/>
      <c r="U39" s="52"/>
      <c r="V39" s="52"/>
      <c r="W39" s="52"/>
      <c r="X39" s="48"/>
      <c r="Y39" s="48"/>
    </row>
    <row r="40" spans="1:26" ht="12.75" x14ac:dyDescent="0.2">
      <c r="R40" s="33"/>
      <c r="S40" s="44" t="s">
        <v>132</v>
      </c>
    </row>
    <row r="41" spans="1:26" s="42" customFormat="1" ht="12.75" x14ac:dyDescent="0.2">
      <c r="A41" s="241" t="s">
        <v>669</v>
      </c>
      <c r="B41" s="241">
        <v>70</v>
      </c>
      <c r="C41" s="241">
        <v>231.3</v>
      </c>
      <c r="D41" s="241">
        <v>231.3</v>
      </c>
      <c r="E41" s="241">
        <v>150.78</v>
      </c>
      <c r="F41" s="241">
        <v>150.78</v>
      </c>
      <c r="G41" s="241">
        <v>385.72</v>
      </c>
      <c r="H41" s="241">
        <v>385.72</v>
      </c>
      <c r="I41" s="241">
        <v>105.8</v>
      </c>
      <c r="J41" s="241">
        <v>105.8</v>
      </c>
      <c r="K41" s="241">
        <v>783.91</v>
      </c>
      <c r="L41" s="241">
        <v>783.91</v>
      </c>
      <c r="M41" s="241">
        <v>375</v>
      </c>
      <c r="N41" s="241">
        <v>375</v>
      </c>
      <c r="O41" s="241">
        <v>0</v>
      </c>
      <c r="P41" s="241">
        <v>0</v>
      </c>
      <c r="Q41" s="141"/>
      <c r="R41" s="241">
        <v>212.41</v>
      </c>
      <c r="T41" s="135"/>
      <c r="U41" s="55"/>
      <c r="V41" s="55"/>
      <c r="W41" s="55"/>
      <c r="X41" s="43"/>
      <c r="Y41" s="43"/>
    </row>
    <row r="42" spans="1:26" s="44" customFormat="1" ht="12.75" x14ac:dyDescent="0.2">
      <c r="A42" s="89" t="s">
        <v>110</v>
      </c>
      <c r="B42" s="43">
        <f t="shared" ref="B42:Q42" si="1">B39*B41</f>
        <v>104930</v>
      </c>
      <c r="C42" s="43">
        <f t="shared" si="1"/>
        <v>346487.4</v>
      </c>
      <c r="D42" s="43">
        <f t="shared" si="1"/>
        <v>18966.600000000002</v>
      </c>
      <c r="E42" s="43">
        <f t="shared" si="1"/>
        <v>25180.26</v>
      </c>
      <c r="F42" s="43">
        <f t="shared" si="1"/>
        <v>1507.8</v>
      </c>
      <c r="G42" s="43">
        <f t="shared" si="1"/>
        <v>589765.88</v>
      </c>
      <c r="H42" s="43">
        <f t="shared" si="1"/>
        <v>39343.440000000002</v>
      </c>
      <c r="I42" s="43">
        <f t="shared" si="1"/>
        <v>17668.599999999999</v>
      </c>
      <c r="J42" s="43">
        <f t="shared" si="1"/>
        <v>1058</v>
      </c>
      <c r="K42" s="43">
        <f>K39*K41</f>
        <v>1235442.1599999999</v>
      </c>
      <c r="L42" s="43">
        <f>L39*L41</f>
        <v>63496.71</v>
      </c>
      <c r="M42" s="43">
        <f>M39*M41</f>
        <v>450375</v>
      </c>
      <c r="N42" s="43">
        <f>N39*N41</f>
        <v>22875</v>
      </c>
      <c r="O42" s="43">
        <f>O39*O41</f>
        <v>0</v>
      </c>
      <c r="P42" s="43">
        <f t="shared" si="1"/>
        <v>0</v>
      </c>
      <c r="Q42" s="43">
        <f t="shared" si="1"/>
        <v>0</v>
      </c>
      <c r="R42" s="43">
        <f>R39*R41</f>
        <v>6584.71</v>
      </c>
      <c r="S42" s="43">
        <f>SUM(C42:R42)</f>
        <v>2818751.5599999996</v>
      </c>
      <c r="T42" s="136"/>
      <c r="U42" s="56"/>
      <c r="V42" s="56"/>
      <c r="W42" s="56"/>
      <c r="X42" s="50"/>
      <c r="Y42" s="50"/>
    </row>
    <row r="43" spans="1:26" s="44" customFormat="1" ht="12.75" x14ac:dyDescent="0.2">
      <c r="A43" s="89"/>
      <c r="B43" s="371"/>
      <c r="C43" s="371"/>
      <c r="D43" s="371"/>
      <c r="E43" s="371"/>
      <c r="F43" s="371"/>
      <c r="G43" s="371"/>
      <c r="H43" s="371"/>
      <c r="I43" s="371"/>
      <c r="J43" s="371"/>
      <c r="K43" s="371"/>
      <c r="L43" s="371"/>
      <c r="M43" s="371"/>
      <c r="N43" s="371"/>
      <c r="O43" s="371"/>
      <c r="P43" s="371"/>
      <c r="Q43" s="43"/>
      <c r="R43" s="43"/>
      <c r="S43" s="43"/>
      <c r="T43" s="136"/>
      <c r="U43" s="56"/>
      <c r="V43" s="56"/>
      <c r="W43" s="56"/>
      <c r="X43" s="50"/>
      <c r="Y43" s="50"/>
    </row>
    <row r="44" spans="1:26" ht="33.75" x14ac:dyDescent="0.2">
      <c r="K44" s="45"/>
      <c r="L44" s="45"/>
      <c r="M44" s="45"/>
      <c r="N44" s="45"/>
      <c r="O44" s="45"/>
      <c r="P44" s="45"/>
      <c r="Q44" s="45"/>
      <c r="R44" s="45"/>
      <c r="U44" s="76" t="s">
        <v>159</v>
      </c>
      <c r="V44" s="76" t="s">
        <v>158</v>
      </c>
      <c r="W44" s="76" t="s">
        <v>160</v>
      </c>
      <c r="X44" s="46" t="s">
        <v>113</v>
      </c>
      <c r="Y44" s="46" t="s">
        <v>291</v>
      </c>
      <c r="Z44" s="30" t="s">
        <v>292</v>
      </c>
    </row>
    <row r="45" spans="1:26" ht="12.75" x14ac:dyDescent="0.2">
      <c r="A45" s="34" t="s">
        <v>311</v>
      </c>
      <c r="B45" s="45">
        <f t="shared" ref="B45:B81" si="2">B2*$B$41</f>
        <v>2380</v>
      </c>
      <c r="C45" s="45">
        <f t="shared" ref="C45:C81" si="3">C2*$C$41</f>
        <v>7864.2000000000007</v>
      </c>
      <c r="D45" s="45">
        <f t="shared" ref="D45:D81" si="4">D2*$D$41</f>
        <v>462.6</v>
      </c>
      <c r="E45" s="45"/>
      <c r="F45" s="45"/>
      <c r="G45" s="45">
        <f t="shared" ref="G45:G81" si="5">G2*$G$41</f>
        <v>13114.480000000001</v>
      </c>
      <c r="H45" s="45">
        <f t="shared" ref="H45:H81" si="6">H2*$H$41</f>
        <v>771.44</v>
      </c>
      <c r="I45" s="45"/>
      <c r="J45" s="45"/>
      <c r="K45" s="45">
        <f t="shared" ref="K45:K81" si="7">K2*$K$41</f>
        <v>28220.76</v>
      </c>
      <c r="L45" s="45">
        <f t="shared" ref="L45:L81" si="8">L2*$L$41</f>
        <v>1567.82</v>
      </c>
      <c r="M45" s="45"/>
      <c r="N45" s="45"/>
      <c r="O45" s="45">
        <f t="shared" ref="O45:O81" si="9">O2*$O$41</f>
        <v>0</v>
      </c>
      <c r="P45" s="45">
        <f t="shared" ref="P45:P81" si="10">P2*$P$41</f>
        <v>0</v>
      </c>
      <c r="Q45" s="45">
        <f t="shared" ref="Q45:Q81" si="11">Q2*$Q$41</f>
        <v>0</v>
      </c>
      <c r="R45" s="45">
        <f t="shared" ref="R45:R81" si="12">R2*$R$41</f>
        <v>0</v>
      </c>
      <c r="S45" s="43">
        <f t="shared" ref="S45:S81" si="13">SUM(C45:R45)</f>
        <v>52001.299999999996</v>
      </c>
      <c r="T45" s="137" t="s">
        <v>311</v>
      </c>
      <c r="U45" s="81">
        <f t="shared" ref="U45:U81" si="14">SUM(C45:L45)</f>
        <v>52001.299999999996</v>
      </c>
      <c r="V45" s="54">
        <f t="shared" ref="V45:V81" si="15">SUM(B45:B45)</f>
        <v>2380</v>
      </c>
      <c r="W45" s="54">
        <f>U45+V45</f>
        <v>54381.299999999996</v>
      </c>
      <c r="X45" s="80">
        <f t="shared" ref="X45:X81" si="16">SUM(O45:R45)</f>
        <v>0</v>
      </c>
      <c r="Y45" s="46">
        <f t="shared" ref="Y45:Y81" si="17">U45+O45+P45+R45</f>
        <v>52001.299999999996</v>
      </c>
      <c r="Z45" s="88">
        <f>W45+X45</f>
        <v>54381.299999999996</v>
      </c>
    </row>
    <row r="46" spans="1:26" ht="12.75" x14ac:dyDescent="0.2">
      <c r="A46" s="34" t="s">
        <v>397</v>
      </c>
      <c r="B46" s="45">
        <f t="shared" si="2"/>
        <v>560</v>
      </c>
      <c r="C46" s="45">
        <f t="shared" si="3"/>
        <v>1619.1000000000001</v>
      </c>
      <c r="D46" s="45">
        <f t="shared" si="4"/>
        <v>231.3</v>
      </c>
      <c r="E46" s="45"/>
      <c r="F46" s="45"/>
      <c r="G46" s="45">
        <f t="shared" si="5"/>
        <v>2700.04</v>
      </c>
      <c r="H46" s="45">
        <f t="shared" si="6"/>
        <v>385.72</v>
      </c>
      <c r="I46" s="45"/>
      <c r="J46" s="45"/>
      <c r="K46" s="45">
        <f t="shared" si="7"/>
        <v>3135.64</v>
      </c>
      <c r="L46" s="45">
        <f t="shared" si="8"/>
        <v>0</v>
      </c>
      <c r="M46" s="45"/>
      <c r="N46" s="45"/>
      <c r="O46" s="45">
        <f t="shared" si="9"/>
        <v>0</v>
      </c>
      <c r="P46" s="45">
        <f t="shared" si="10"/>
        <v>0</v>
      </c>
      <c r="Q46" s="45">
        <f t="shared" si="11"/>
        <v>0</v>
      </c>
      <c r="R46" s="45">
        <f t="shared" si="12"/>
        <v>0</v>
      </c>
      <c r="S46" s="43">
        <f t="shared" si="13"/>
        <v>8071.8000000000011</v>
      </c>
      <c r="T46" s="137" t="s">
        <v>397</v>
      </c>
      <c r="U46" s="81">
        <f t="shared" si="14"/>
        <v>8071.8000000000011</v>
      </c>
      <c r="V46" s="54">
        <f t="shared" si="15"/>
        <v>560</v>
      </c>
      <c r="W46" s="54">
        <f t="shared" ref="W46:W81" si="18">U46+V46</f>
        <v>8631.8000000000011</v>
      </c>
      <c r="X46" s="80">
        <f t="shared" si="16"/>
        <v>0</v>
      </c>
      <c r="Y46" s="46">
        <f t="shared" si="17"/>
        <v>8071.8000000000011</v>
      </c>
      <c r="Z46" s="88">
        <f t="shared" ref="Z46:Z76" si="19">W46+X46</f>
        <v>8631.8000000000011</v>
      </c>
    </row>
    <row r="47" spans="1:26" ht="12.75" x14ac:dyDescent="0.2">
      <c r="A47" s="34" t="s">
        <v>326</v>
      </c>
      <c r="B47" s="45">
        <f t="shared" si="2"/>
        <v>1960</v>
      </c>
      <c r="C47" s="45">
        <f t="shared" si="3"/>
        <v>6476.4000000000005</v>
      </c>
      <c r="D47" s="45">
        <f t="shared" si="4"/>
        <v>462.6</v>
      </c>
      <c r="E47" s="45"/>
      <c r="F47" s="45"/>
      <c r="G47" s="45">
        <f t="shared" si="5"/>
        <v>10800.16</v>
      </c>
      <c r="H47" s="45">
        <f t="shared" si="6"/>
        <v>771.44</v>
      </c>
      <c r="I47" s="45"/>
      <c r="J47" s="45"/>
      <c r="K47" s="45">
        <f t="shared" si="7"/>
        <v>23517.3</v>
      </c>
      <c r="L47" s="45">
        <f t="shared" si="8"/>
        <v>1567.82</v>
      </c>
      <c r="M47" s="45"/>
      <c r="N47" s="45"/>
      <c r="O47" s="45">
        <f t="shared" si="9"/>
        <v>0</v>
      </c>
      <c r="P47" s="45">
        <f t="shared" si="10"/>
        <v>0</v>
      </c>
      <c r="Q47" s="45">
        <f t="shared" si="11"/>
        <v>0</v>
      </c>
      <c r="R47" s="45">
        <f t="shared" si="12"/>
        <v>212.41</v>
      </c>
      <c r="S47" s="43">
        <f t="shared" si="13"/>
        <v>43808.13</v>
      </c>
      <c r="T47" s="137" t="s">
        <v>326</v>
      </c>
      <c r="U47" s="81">
        <f t="shared" si="14"/>
        <v>43595.719999999994</v>
      </c>
      <c r="V47" s="54">
        <f t="shared" si="15"/>
        <v>1960</v>
      </c>
      <c r="W47" s="54">
        <f t="shared" si="18"/>
        <v>45555.719999999994</v>
      </c>
      <c r="X47" s="80">
        <f t="shared" si="16"/>
        <v>212.41</v>
      </c>
      <c r="Y47" s="46">
        <f t="shared" si="17"/>
        <v>43808.13</v>
      </c>
      <c r="Z47" s="88">
        <f t="shared" si="19"/>
        <v>45768.13</v>
      </c>
    </row>
    <row r="48" spans="1:26" ht="12.75" x14ac:dyDescent="0.2">
      <c r="A48" s="34" t="s">
        <v>324</v>
      </c>
      <c r="B48" s="45">
        <f t="shared" si="2"/>
        <v>1050</v>
      </c>
      <c r="C48" s="45">
        <f t="shared" si="3"/>
        <v>3469.5</v>
      </c>
      <c r="D48" s="45">
        <f t="shared" si="4"/>
        <v>231.3</v>
      </c>
      <c r="E48" s="45"/>
      <c r="F48" s="45"/>
      <c r="G48" s="45">
        <f t="shared" si="5"/>
        <v>5785.8</v>
      </c>
      <c r="H48" s="45">
        <f t="shared" si="6"/>
        <v>385.72</v>
      </c>
      <c r="I48" s="45"/>
      <c r="J48" s="45"/>
      <c r="K48" s="45">
        <f t="shared" si="7"/>
        <v>12542.56</v>
      </c>
      <c r="L48" s="45">
        <f t="shared" si="8"/>
        <v>783.91</v>
      </c>
      <c r="M48" s="45"/>
      <c r="N48" s="45"/>
      <c r="O48" s="45">
        <f t="shared" si="9"/>
        <v>0</v>
      </c>
      <c r="P48" s="45">
        <f t="shared" si="10"/>
        <v>0</v>
      </c>
      <c r="Q48" s="45">
        <f t="shared" si="11"/>
        <v>0</v>
      </c>
      <c r="R48" s="45">
        <f t="shared" si="12"/>
        <v>212.41</v>
      </c>
      <c r="S48" s="43">
        <f t="shared" si="13"/>
        <v>23411.199999999997</v>
      </c>
      <c r="T48" s="137" t="s">
        <v>324</v>
      </c>
      <c r="U48" s="81">
        <f t="shared" si="14"/>
        <v>23198.789999999997</v>
      </c>
      <c r="V48" s="54">
        <f t="shared" si="15"/>
        <v>1050</v>
      </c>
      <c r="W48" s="54">
        <f t="shared" si="18"/>
        <v>24248.789999999997</v>
      </c>
      <c r="X48" s="80">
        <f t="shared" si="16"/>
        <v>212.41</v>
      </c>
      <c r="Y48" s="46">
        <f t="shared" si="17"/>
        <v>23411.199999999997</v>
      </c>
      <c r="Z48" s="88">
        <f t="shared" si="19"/>
        <v>24461.199999999997</v>
      </c>
    </row>
    <row r="49" spans="1:26" ht="12.75" x14ac:dyDescent="0.2">
      <c r="A49" s="34" t="s">
        <v>329</v>
      </c>
      <c r="B49" s="45">
        <f t="shared" si="2"/>
        <v>3710</v>
      </c>
      <c r="C49" s="45">
        <f t="shared" si="3"/>
        <v>12258.900000000001</v>
      </c>
      <c r="D49" s="45">
        <f t="shared" si="4"/>
        <v>693.90000000000009</v>
      </c>
      <c r="E49" s="45"/>
      <c r="F49" s="45"/>
      <c r="G49" s="45">
        <f t="shared" si="5"/>
        <v>20443.16</v>
      </c>
      <c r="H49" s="45">
        <f t="shared" si="6"/>
        <v>1157.1600000000001</v>
      </c>
      <c r="I49" s="45"/>
      <c r="J49" s="45"/>
      <c r="K49" s="45">
        <f t="shared" si="7"/>
        <v>43898.96</v>
      </c>
      <c r="L49" s="45">
        <f t="shared" si="8"/>
        <v>2351.73</v>
      </c>
      <c r="M49" s="45"/>
      <c r="N49" s="45"/>
      <c r="O49" s="45">
        <f t="shared" si="9"/>
        <v>0</v>
      </c>
      <c r="P49" s="45">
        <f t="shared" si="10"/>
        <v>0</v>
      </c>
      <c r="Q49" s="45">
        <f t="shared" si="11"/>
        <v>0</v>
      </c>
      <c r="R49" s="45">
        <f t="shared" si="12"/>
        <v>212.41</v>
      </c>
      <c r="S49" s="43">
        <f t="shared" si="13"/>
        <v>81016.22</v>
      </c>
      <c r="T49" s="137" t="s">
        <v>329</v>
      </c>
      <c r="U49" s="81">
        <f t="shared" si="14"/>
        <v>80803.81</v>
      </c>
      <c r="V49" s="54">
        <f t="shared" si="15"/>
        <v>3710</v>
      </c>
      <c r="W49" s="54">
        <f t="shared" si="18"/>
        <v>84513.81</v>
      </c>
      <c r="X49" s="80">
        <f t="shared" si="16"/>
        <v>212.41</v>
      </c>
      <c r="Y49" s="46">
        <f t="shared" si="17"/>
        <v>81016.22</v>
      </c>
      <c r="Z49" s="88">
        <f t="shared" si="19"/>
        <v>84726.22</v>
      </c>
    </row>
    <row r="50" spans="1:26" ht="12.75" x14ac:dyDescent="0.2">
      <c r="A50" s="34" t="s">
        <v>321</v>
      </c>
      <c r="B50" s="45">
        <f t="shared" si="2"/>
        <v>4410</v>
      </c>
      <c r="C50" s="45">
        <f t="shared" si="3"/>
        <v>14571.900000000001</v>
      </c>
      <c r="D50" s="45">
        <f t="shared" si="4"/>
        <v>693.90000000000009</v>
      </c>
      <c r="E50" s="45"/>
      <c r="F50" s="45"/>
      <c r="G50" s="45">
        <f t="shared" si="5"/>
        <v>24686.080000000002</v>
      </c>
      <c r="H50" s="45">
        <f t="shared" si="6"/>
        <v>1542.88</v>
      </c>
      <c r="I50" s="45"/>
      <c r="J50" s="45"/>
      <c r="K50" s="45">
        <f t="shared" si="7"/>
        <v>51738.06</v>
      </c>
      <c r="L50" s="45">
        <f t="shared" si="8"/>
        <v>2351.73</v>
      </c>
      <c r="M50" s="45"/>
      <c r="N50" s="45"/>
      <c r="O50" s="45">
        <f t="shared" si="9"/>
        <v>0</v>
      </c>
      <c r="P50" s="45">
        <f t="shared" si="10"/>
        <v>0</v>
      </c>
      <c r="Q50" s="45">
        <f t="shared" si="11"/>
        <v>0</v>
      </c>
      <c r="R50" s="45">
        <f t="shared" si="12"/>
        <v>212.41</v>
      </c>
      <c r="S50" s="43">
        <f t="shared" si="13"/>
        <v>95796.96</v>
      </c>
      <c r="T50" s="137" t="s">
        <v>321</v>
      </c>
      <c r="U50" s="81">
        <f t="shared" si="14"/>
        <v>95584.55</v>
      </c>
      <c r="V50" s="54">
        <f t="shared" si="15"/>
        <v>4410</v>
      </c>
      <c r="W50" s="54">
        <f t="shared" si="18"/>
        <v>99994.55</v>
      </c>
      <c r="X50" s="80">
        <f t="shared" si="16"/>
        <v>212.41</v>
      </c>
      <c r="Y50" s="46">
        <f t="shared" si="17"/>
        <v>95796.96</v>
      </c>
      <c r="Z50" s="88">
        <f t="shared" si="19"/>
        <v>100206.96</v>
      </c>
    </row>
    <row r="51" spans="1:26" ht="12.75" x14ac:dyDescent="0.2">
      <c r="A51" s="34" t="s">
        <v>618</v>
      </c>
      <c r="B51" s="45">
        <f t="shared" si="2"/>
        <v>3080</v>
      </c>
      <c r="C51" s="45">
        <f t="shared" si="3"/>
        <v>10177.200000000001</v>
      </c>
      <c r="D51" s="45">
        <f t="shared" si="4"/>
        <v>462.6</v>
      </c>
      <c r="E51" s="45"/>
      <c r="F51" s="45"/>
      <c r="G51" s="45">
        <f t="shared" si="5"/>
        <v>17357.400000000001</v>
      </c>
      <c r="H51" s="45">
        <f t="shared" si="6"/>
        <v>1157.1600000000001</v>
      </c>
      <c r="I51" s="45"/>
      <c r="J51" s="45"/>
      <c r="K51" s="45">
        <f t="shared" si="7"/>
        <v>36059.86</v>
      </c>
      <c r="L51" s="45">
        <f t="shared" si="8"/>
        <v>1567.82</v>
      </c>
      <c r="M51" s="45"/>
      <c r="N51" s="45"/>
      <c r="O51" s="45">
        <f t="shared" si="9"/>
        <v>0</v>
      </c>
      <c r="P51" s="45">
        <f t="shared" si="10"/>
        <v>0</v>
      </c>
      <c r="Q51" s="45">
        <f t="shared" si="11"/>
        <v>0</v>
      </c>
      <c r="R51" s="45">
        <f t="shared" si="12"/>
        <v>424.82</v>
      </c>
      <c r="S51" s="43">
        <f t="shared" si="13"/>
        <v>67206.860000000015</v>
      </c>
      <c r="T51" s="137" t="s">
        <v>305</v>
      </c>
      <c r="U51" s="81">
        <f t="shared" si="14"/>
        <v>66782.040000000008</v>
      </c>
      <c r="V51" s="54">
        <f t="shared" si="15"/>
        <v>3080</v>
      </c>
      <c r="W51" s="54">
        <f t="shared" si="18"/>
        <v>69862.040000000008</v>
      </c>
      <c r="X51" s="80">
        <f t="shared" si="16"/>
        <v>424.82</v>
      </c>
      <c r="Y51" s="46">
        <f t="shared" si="17"/>
        <v>67206.860000000015</v>
      </c>
      <c r="Z51" s="88">
        <f t="shared" si="19"/>
        <v>70286.860000000015</v>
      </c>
    </row>
    <row r="52" spans="1:26" ht="12.75" x14ac:dyDescent="0.2">
      <c r="A52" s="34" t="s">
        <v>350</v>
      </c>
      <c r="B52" s="45">
        <f t="shared" si="2"/>
        <v>1050</v>
      </c>
      <c r="C52" s="45">
        <f t="shared" si="3"/>
        <v>3469.5</v>
      </c>
      <c r="D52" s="45">
        <f t="shared" si="4"/>
        <v>231.3</v>
      </c>
      <c r="E52" s="45"/>
      <c r="F52" s="45"/>
      <c r="G52" s="45">
        <f t="shared" si="5"/>
        <v>5785.8</v>
      </c>
      <c r="H52" s="45">
        <f t="shared" si="6"/>
        <v>385.72</v>
      </c>
      <c r="I52" s="45"/>
      <c r="J52" s="45"/>
      <c r="K52" s="45">
        <f t="shared" si="7"/>
        <v>12542.56</v>
      </c>
      <c r="L52" s="45">
        <f t="shared" si="8"/>
        <v>783.91</v>
      </c>
      <c r="M52" s="45"/>
      <c r="N52" s="45"/>
      <c r="O52" s="45">
        <f t="shared" si="9"/>
        <v>0</v>
      </c>
      <c r="P52" s="45">
        <f t="shared" si="10"/>
        <v>0</v>
      </c>
      <c r="Q52" s="45">
        <f t="shared" si="11"/>
        <v>0</v>
      </c>
      <c r="R52" s="45">
        <f t="shared" si="12"/>
        <v>0</v>
      </c>
      <c r="S52" s="43">
        <f t="shared" si="13"/>
        <v>23198.789999999997</v>
      </c>
      <c r="T52" s="137" t="s">
        <v>350</v>
      </c>
      <c r="U52" s="81">
        <f t="shared" si="14"/>
        <v>23198.789999999997</v>
      </c>
      <c r="V52" s="54">
        <f t="shared" si="15"/>
        <v>1050</v>
      </c>
      <c r="W52" s="54">
        <f t="shared" si="18"/>
        <v>24248.789999999997</v>
      </c>
      <c r="X52" s="80">
        <f t="shared" si="16"/>
        <v>0</v>
      </c>
      <c r="Y52" s="46">
        <f t="shared" si="17"/>
        <v>23198.789999999997</v>
      </c>
      <c r="Z52" s="88">
        <f t="shared" si="19"/>
        <v>24248.789999999997</v>
      </c>
    </row>
    <row r="53" spans="1:26" ht="12.75" x14ac:dyDescent="0.2">
      <c r="A53" s="34" t="s">
        <v>309</v>
      </c>
      <c r="B53" s="45">
        <f t="shared" si="2"/>
        <v>4130</v>
      </c>
      <c r="C53" s="45">
        <f t="shared" si="3"/>
        <v>13646.7</v>
      </c>
      <c r="D53" s="45">
        <f t="shared" si="4"/>
        <v>693.90000000000009</v>
      </c>
      <c r="E53" s="45"/>
      <c r="F53" s="45"/>
      <c r="G53" s="45">
        <f t="shared" si="5"/>
        <v>23143.200000000001</v>
      </c>
      <c r="H53" s="45">
        <f t="shared" si="6"/>
        <v>1542.88</v>
      </c>
      <c r="I53" s="45"/>
      <c r="J53" s="45"/>
      <c r="K53" s="45">
        <f t="shared" si="7"/>
        <v>48602.42</v>
      </c>
      <c r="L53" s="45">
        <f t="shared" si="8"/>
        <v>2351.73</v>
      </c>
      <c r="M53" s="45"/>
      <c r="N53" s="45"/>
      <c r="O53" s="45">
        <f t="shared" si="9"/>
        <v>0</v>
      </c>
      <c r="P53" s="45">
        <f t="shared" si="10"/>
        <v>0</v>
      </c>
      <c r="Q53" s="45">
        <f t="shared" si="11"/>
        <v>0</v>
      </c>
      <c r="R53" s="45">
        <f t="shared" si="12"/>
        <v>424.82</v>
      </c>
      <c r="S53" s="43">
        <f t="shared" si="13"/>
        <v>90405.650000000009</v>
      </c>
      <c r="T53" s="137" t="s">
        <v>309</v>
      </c>
      <c r="U53" s="81">
        <f t="shared" si="14"/>
        <v>89980.83</v>
      </c>
      <c r="V53" s="54">
        <f t="shared" si="15"/>
        <v>4130</v>
      </c>
      <c r="W53" s="54">
        <f t="shared" si="18"/>
        <v>94110.83</v>
      </c>
      <c r="X53" s="80">
        <f t="shared" si="16"/>
        <v>424.82</v>
      </c>
      <c r="Y53" s="46">
        <f t="shared" si="17"/>
        <v>90405.650000000009</v>
      </c>
      <c r="Z53" s="88">
        <f t="shared" si="19"/>
        <v>94535.650000000009</v>
      </c>
    </row>
    <row r="54" spans="1:26" ht="12.75" x14ac:dyDescent="0.2">
      <c r="A54" s="34" t="s">
        <v>331</v>
      </c>
      <c r="B54" s="45">
        <f t="shared" si="2"/>
        <v>4130</v>
      </c>
      <c r="C54" s="45">
        <f t="shared" si="3"/>
        <v>13646.7</v>
      </c>
      <c r="D54" s="45">
        <f t="shared" si="4"/>
        <v>693.90000000000009</v>
      </c>
      <c r="E54" s="45"/>
      <c r="F54" s="45"/>
      <c r="G54" s="45">
        <f t="shared" si="5"/>
        <v>23143.200000000001</v>
      </c>
      <c r="H54" s="45">
        <f t="shared" si="6"/>
        <v>1542.88</v>
      </c>
      <c r="I54" s="45"/>
      <c r="J54" s="45"/>
      <c r="K54" s="45">
        <f t="shared" si="7"/>
        <v>48602.42</v>
      </c>
      <c r="L54" s="45">
        <f t="shared" si="8"/>
        <v>2351.73</v>
      </c>
      <c r="M54" s="45"/>
      <c r="N54" s="45"/>
      <c r="O54" s="45">
        <f t="shared" si="9"/>
        <v>0</v>
      </c>
      <c r="P54" s="45">
        <f t="shared" si="10"/>
        <v>0</v>
      </c>
      <c r="Q54" s="45">
        <f t="shared" si="11"/>
        <v>0</v>
      </c>
      <c r="R54" s="45">
        <f t="shared" si="12"/>
        <v>212.41</v>
      </c>
      <c r="S54" s="43">
        <f t="shared" si="13"/>
        <v>90193.24</v>
      </c>
      <c r="T54" s="137" t="s">
        <v>331</v>
      </c>
      <c r="U54" s="81">
        <f t="shared" si="14"/>
        <v>89980.83</v>
      </c>
      <c r="V54" s="54">
        <f t="shared" si="15"/>
        <v>4130</v>
      </c>
      <c r="W54" s="54">
        <f t="shared" si="18"/>
        <v>94110.83</v>
      </c>
      <c r="X54" s="80">
        <f t="shared" si="16"/>
        <v>212.41</v>
      </c>
      <c r="Y54" s="46">
        <f t="shared" si="17"/>
        <v>90193.24</v>
      </c>
      <c r="Z54" s="88">
        <f t="shared" si="19"/>
        <v>94323.24</v>
      </c>
    </row>
    <row r="55" spans="1:26" ht="12.75" x14ac:dyDescent="0.2">
      <c r="A55" s="34" t="s">
        <v>316</v>
      </c>
      <c r="B55" s="45">
        <f t="shared" si="2"/>
        <v>1050</v>
      </c>
      <c r="C55" s="45">
        <f t="shared" si="3"/>
        <v>3469.5</v>
      </c>
      <c r="D55" s="45">
        <f t="shared" si="4"/>
        <v>231.3</v>
      </c>
      <c r="E55" s="45"/>
      <c r="F55" s="45"/>
      <c r="G55" s="45">
        <f t="shared" si="5"/>
        <v>5785.8</v>
      </c>
      <c r="H55" s="45">
        <f t="shared" si="6"/>
        <v>385.72</v>
      </c>
      <c r="I55" s="45"/>
      <c r="J55" s="45"/>
      <c r="K55" s="45">
        <f t="shared" si="7"/>
        <v>12542.56</v>
      </c>
      <c r="L55" s="45">
        <f t="shared" si="8"/>
        <v>783.91</v>
      </c>
      <c r="M55" s="45"/>
      <c r="N55" s="45"/>
      <c r="O55" s="45">
        <f t="shared" si="9"/>
        <v>0</v>
      </c>
      <c r="P55" s="45">
        <f t="shared" si="10"/>
        <v>0</v>
      </c>
      <c r="Q55" s="45">
        <f t="shared" si="11"/>
        <v>0</v>
      </c>
      <c r="R55" s="45">
        <f t="shared" si="12"/>
        <v>0</v>
      </c>
      <c r="S55" s="43">
        <f t="shared" si="13"/>
        <v>23198.789999999997</v>
      </c>
      <c r="T55" s="137" t="s">
        <v>316</v>
      </c>
      <c r="U55" s="81">
        <f t="shared" si="14"/>
        <v>23198.789999999997</v>
      </c>
      <c r="V55" s="54">
        <f t="shared" si="15"/>
        <v>1050</v>
      </c>
      <c r="W55" s="54">
        <f t="shared" si="18"/>
        <v>24248.789999999997</v>
      </c>
      <c r="X55" s="80">
        <f t="shared" si="16"/>
        <v>0</v>
      </c>
      <c r="Y55" s="46">
        <f t="shared" si="17"/>
        <v>23198.789999999997</v>
      </c>
      <c r="Z55" s="88">
        <f t="shared" si="19"/>
        <v>24248.789999999997</v>
      </c>
    </row>
    <row r="56" spans="1:26" ht="12.75" x14ac:dyDescent="0.2">
      <c r="A56" s="34" t="s">
        <v>318</v>
      </c>
      <c r="B56" s="45">
        <f t="shared" si="2"/>
        <v>3080</v>
      </c>
      <c r="C56" s="45">
        <f t="shared" si="3"/>
        <v>10177.200000000001</v>
      </c>
      <c r="D56" s="45">
        <f t="shared" si="4"/>
        <v>462.6</v>
      </c>
      <c r="E56" s="45"/>
      <c r="F56" s="45"/>
      <c r="G56" s="45">
        <f t="shared" si="5"/>
        <v>17357.400000000001</v>
      </c>
      <c r="H56" s="45">
        <f t="shared" si="6"/>
        <v>1157.1600000000001</v>
      </c>
      <c r="I56" s="45"/>
      <c r="J56" s="45"/>
      <c r="K56" s="45">
        <f t="shared" si="7"/>
        <v>36059.86</v>
      </c>
      <c r="L56" s="45">
        <f t="shared" si="8"/>
        <v>1567.82</v>
      </c>
      <c r="M56" s="45"/>
      <c r="N56" s="45"/>
      <c r="O56" s="45">
        <f t="shared" si="9"/>
        <v>0</v>
      </c>
      <c r="P56" s="45">
        <f t="shared" si="10"/>
        <v>0</v>
      </c>
      <c r="Q56" s="45">
        <f t="shared" si="11"/>
        <v>0</v>
      </c>
      <c r="R56" s="45">
        <f t="shared" si="12"/>
        <v>212.41</v>
      </c>
      <c r="S56" s="43">
        <f t="shared" si="13"/>
        <v>66994.450000000012</v>
      </c>
      <c r="T56" s="137" t="s">
        <v>318</v>
      </c>
      <c r="U56" s="81">
        <f t="shared" si="14"/>
        <v>66782.040000000008</v>
      </c>
      <c r="V56" s="54">
        <f t="shared" si="15"/>
        <v>3080</v>
      </c>
      <c r="W56" s="54">
        <f t="shared" si="18"/>
        <v>69862.040000000008</v>
      </c>
      <c r="X56" s="80">
        <f t="shared" si="16"/>
        <v>212.41</v>
      </c>
      <c r="Y56" s="46">
        <f t="shared" si="17"/>
        <v>66994.450000000012</v>
      </c>
      <c r="Z56" s="88">
        <f t="shared" si="19"/>
        <v>70074.450000000012</v>
      </c>
    </row>
    <row r="57" spans="1:26" ht="12.75" x14ac:dyDescent="0.2">
      <c r="A57" s="34" t="s">
        <v>313</v>
      </c>
      <c r="B57" s="45">
        <f t="shared" si="2"/>
        <v>5950</v>
      </c>
      <c r="C57" s="45">
        <f t="shared" si="3"/>
        <v>19660.5</v>
      </c>
      <c r="D57" s="45">
        <f t="shared" si="4"/>
        <v>1156.5</v>
      </c>
      <c r="E57" s="45"/>
      <c r="F57" s="45"/>
      <c r="G57" s="45">
        <f t="shared" si="5"/>
        <v>33171.920000000006</v>
      </c>
      <c r="H57" s="45">
        <f t="shared" si="6"/>
        <v>2314.3200000000002</v>
      </c>
      <c r="I57" s="45"/>
      <c r="J57" s="45"/>
      <c r="K57" s="45">
        <f t="shared" si="7"/>
        <v>70551.899999999994</v>
      </c>
      <c r="L57" s="45">
        <f t="shared" si="8"/>
        <v>3919.5499999999997</v>
      </c>
      <c r="M57" s="45"/>
      <c r="N57" s="45"/>
      <c r="O57" s="45">
        <f t="shared" si="9"/>
        <v>0</v>
      </c>
      <c r="P57" s="45">
        <f t="shared" si="10"/>
        <v>0</v>
      </c>
      <c r="Q57" s="45">
        <f t="shared" si="11"/>
        <v>0</v>
      </c>
      <c r="R57" s="45">
        <f t="shared" si="12"/>
        <v>212.41</v>
      </c>
      <c r="S57" s="43">
        <f t="shared" si="13"/>
        <v>130987.1</v>
      </c>
      <c r="T57" s="137" t="s">
        <v>313</v>
      </c>
      <c r="U57" s="81">
        <f t="shared" si="14"/>
        <v>130774.69</v>
      </c>
      <c r="V57" s="54">
        <f t="shared" si="15"/>
        <v>5950</v>
      </c>
      <c r="W57" s="54">
        <f t="shared" si="18"/>
        <v>136724.69</v>
      </c>
      <c r="X57" s="80">
        <f t="shared" si="16"/>
        <v>212.41</v>
      </c>
      <c r="Y57" s="46">
        <f t="shared" si="17"/>
        <v>130987.1</v>
      </c>
      <c r="Z57" s="88">
        <f t="shared" si="19"/>
        <v>136937.1</v>
      </c>
    </row>
    <row r="58" spans="1:26" ht="12.75" x14ac:dyDescent="0.2">
      <c r="A58" s="34" t="s">
        <v>334</v>
      </c>
      <c r="B58" s="45">
        <f t="shared" si="2"/>
        <v>2380</v>
      </c>
      <c r="C58" s="45">
        <f t="shared" si="3"/>
        <v>7864.2000000000007</v>
      </c>
      <c r="D58" s="45">
        <f t="shared" si="4"/>
        <v>462.6</v>
      </c>
      <c r="E58" s="45"/>
      <c r="F58" s="45"/>
      <c r="G58" s="45">
        <f t="shared" si="5"/>
        <v>13114.480000000001</v>
      </c>
      <c r="H58" s="45">
        <f t="shared" si="6"/>
        <v>771.44</v>
      </c>
      <c r="I58" s="45"/>
      <c r="J58" s="45"/>
      <c r="K58" s="45">
        <f t="shared" si="7"/>
        <v>28220.76</v>
      </c>
      <c r="L58" s="45">
        <f t="shared" si="8"/>
        <v>1567.82</v>
      </c>
      <c r="M58" s="45"/>
      <c r="N58" s="45"/>
      <c r="O58" s="45">
        <f t="shared" si="9"/>
        <v>0</v>
      </c>
      <c r="P58" s="45">
        <f t="shared" si="10"/>
        <v>0</v>
      </c>
      <c r="Q58" s="45">
        <f t="shared" si="11"/>
        <v>0</v>
      </c>
      <c r="R58" s="45">
        <f t="shared" si="12"/>
        <v>0</v>
      </c>
      <c r="S58" s="43">
        <f t="shared" si="13"/>
        <v>52001.299999999996</v>
      </c>
      <c r="T58" s="137" t="s">
        <v>334</v>
      </c>
      <c r="U58" s="81">
        <f t="shared" si="14"/>
        <v>52001.299999999996</v>
      </c>
      <c r="V58" s="54">
        <f t="shared" si="15"/>
        <v>2380</v>
      </c>
      <c r="W58" s="54">
        <f t="shared" si="18"/>
        <v>54381.299999999996</v>
      </c>
      <c r="X58" s="80">
        <f t="shared" si="16"/>
        <v>0</v>
      </c>
      <c r="Y58" s="46">
        <f t="shared" si="17"/>
        <v>52001.299999999996</v>
      </c>
      <c r="Z58" s="88">
        <f t="shared" si="19"/>
        <v>54381.299999999996</v>
      </c>
    </row>
    <row r="59" spans="1:26" ht="12.75" x14ac:dyDescent="0.2">
      <c r="A59" s="34" t="s">
        <v>353</v>
      </c>
      <c r="B59" s="45">
        <f t="shared" si="2"/>
        <v>4200</v>
      </c>
      <c r="C59" s="45">
        <f t="shared" si="3"/>
        <v>13878</v>
      </c>
      <c r="D59" s="45">
        <f t="shared" si="4"/>
        <v>925.2</v>
      </c>
      <c r="E59" s="45"/>
      <c r="F59" s="45"/>
      <c r="G59" s="45">
        <f t="shared" si="5"/>
        <v>23143.200000000001</v>
      </c>
      <c r="H59" s="45">
        <f t="shared" si="6"/>
        <v>1542.88</v>
      </c>
      <c r="I59" s="45"/>
      <c r="J59" s="45"/>
      <c r="K59" s="45">
        <f t="shared" si="7"/>
        <v>50170.239999999998</v>
      </c>
      <c r="L59" s="45">
        <f t="shared" si="8"/>
        <v>3135.64</v>
      </c>
      <c r="M59" s="45"/>
      <c r="N59" s="45"/>
      <c r="O59" s="45">
        <f t="shared" si="9"/>
        <v>0</v>
      </c>
      <c r="P59" s="45">
        <f t="shared" si="10"/>
        <v>0</v>
      </c>
      <c r="Q59" s="45">
        <f t="shared" si="11"/>
        <v>0</v>
      </c>
      <c r="R59" s="45">
        <f t="shared" si="12"/>
        <v>0</v>
      </c>
      <c r="S59" s="43">
        <f t="shared" si="13"/>
        <v>92795.159999999989</v>
      </c>
      <c r="T59" s="137" t="s">
        <v>353</v>
      </c>
      <c r="U59" s="81">
        <f t="shared" si="14"/>
        <v>92795.159999999989</v>
      </c>
      <c r="V59" s="54">
        <f t="shared" si="15"/>
        <v>4200</v>
      </c>
      <c r="W59" s="54">
        <f t="shared" si="18"/>
        <v>96995.159999999989</v>
      </c>
      <c r="X59" s="80">
        <f t="shared" si="16"/>
        <v>0</v>
      </c>
      <c r="Y59" s="46">
        <f t="shared" si="17"/>
        <v>92795.159999999989</v>
      </c>
      <c r="Z59" s="88">
        <f t="shared" si="19"/>
        <v>96995.159999999989</v>
      </c>
    </row>
    <row r="60" spans="1:26" ht="12.75" x14ac:dyDescent="0.2">
      <c r="A60" s="34" t="s">
        <v>323</v>
      </c>
      <c r="B60" s="45">
        <f t="shared" si="2"/>
        <v>6580</v>
      </c>
      <c r="C60" s="45">
        <f t="shared" si="3"/>
        <v>21742.2</v>
      </c>
      <c r="D60" s="45">
        <f t="shared" si="4"/>
        <v>1387.8000000000002</v>
      </c>
      <c r="E60" s="45"/>
      <c r="F60" s="45"/>
      <c r="G60" s="45">
        <f t="shared" si="5"/>
        <v>36257.68</v>
      </c>
      <c r="H60" s="45">
        <f t="shared" si="6"/>
        <v>2314.3200000000002</v>
      </c>
      <c r="I60" s="45"/>
      <c r="J60" s="45"/>
      <c r="K60" s="45">
        <f t="shared" si="7"/>
        <v>78391</v>
      </c>
      <c r="L60" s="45">
        <f t="shared" si="8"/>
        <v>4703.46</v>
      </c>
      <c r="M60" s="45"/>
      <c r="N60" s="45"/>
      <c r="O60" s="45">
        <f t="shared" si="9"/>
        <v>0</v>
      </c>
      <c r="P60" s="45">
        <f t="shared" si="10"/>
        <v>0</v>
      </c>
      <c r="Q60" s="45">
        <f t="shared" si="11"/>
        <v>0</v>
      </c>
      <c r="R60" s="45">
        <f t="shared" si="12"/>
        <v>212.41</v>
      </c>
      <c r="S60" s="43">
        <f t="shared" si="13"/>
        <v>145008.87</v>
      </c>
      <c r="T60" s="137" t="s">
        <v>323</v>
      </c>
      <c r="U60" s="81">
        <f t="shared" si="14"/>
        <v>144796.46</v>
      </c>
      <c r="V60" s="54">
        <f t="shared" si="15"/>
        <v>6580</v>
      </c>
      <c r="W60" s="54">
        <f t="shared" si="18"/>
        <v>151376.46</v>
      </c>
      <c r="X60" s="80">
        <f t="shared" si="16"/>
        <v>212.41</v>
      </c>
      <c r="Y60" s="46">
        <f t="shared" si="17"/>
        <v>145008.87</v>
      </c>
      <c r="Z60" s="88">
        <f t="shared" si="19"/>
        <v>151588.87</v>
      </c>
    </row>
    <row r="61" spans="1:26" ht="12.75" x14ac:dyDescent="0.2">
      <c r="A61" s="34" t="s">
        <v>308</v>
      </c>
      <c r="B61" s="45">
        <f t="shared" si="2"/>
        <v>4130</v>
      </c>
      <c r="C61" s="45">
        <f t="shared" si="3"/>
        <v>13646.7</v>
      </c>
      <c r="D61" s="45">
        <f t="shared" si="4"/>
        <v>693.90000000000009</v>
      </c>
      <c r="E61" s="45"/>
      <c r="F61" s="45"/>
      <c r="G61" s="45">
        <f t="shared" si="5"/>
        <v>23143.200000000001</v>
      </c>
      <c r="H61" s="45">
        <f t="shared" si="6"/>
        <v>1542.88</v>
      </c>
      <c r="I61" s="45"/>
      <c r="J61" s="45"/>
      <c r="K61" s="45">
        <f t="shared" si="7"/>
        <v>48602.42</v>
      </c>
      <c r="L61" s="45">
        <f t="shared" si="8"/>
        <v>2351.73</v>
      </c>
      <c r="M61" s="45"/>
      <c r="N61" s="45"/>
      <c r="O61" s="45">
        <f t="shared" si="9"/>
        <v>0</v>
      </c>
      <c r="P61" s="45">
        <f t="shared" si="10"/>
        <v>0</v>
      </c>
      <c r="Q61" s="45">
        <f t="shared" si="11"/>
        <v>0</v>
      </c>
      <c r="R61" s="45">
        <f t="shared" si="12"/>
        <v>424.82</v>
      </c>
      <c r="S61" s="43">
        <f t="shared" si="13"/>
        <v>90405.650000000009</v>
      </c>
      <c r="T61" s="137" t="s">
        <v>308</v>
      </c>
      <c r="U61" s="81">
        <f t="shared" si="14"/>
        <v>89980.83</v>
      </c>
      <c r="V61" s="54">
        <f t="shared" si="15"/>
        <v>4130</v>
      </c>
      <c r="W61" s="54">
        <f t="shared" si="18"/>
        <v>94110.83</v>
      </c>
      <c r="X61" s="80">
        <f t="shared" si="16"/>
        <v>424.82</v>
      </c>
      <c r="Y61" s="46">
        <f t="shared" si="17"/>
        <v>90405.650000000009</v>
      </c>
      <c r="Z61" s="88">
        <f t="shared" si="19"/>
        <v>94535.650000000009</v>
      </c>
    </row>
    <row r="62" spans="1:26" ht="12.75" x14ac:dyDescent="0.2">
      <c r="A62" s="34" t="s">
        <v>314</v>
      </c>
      <c r="B62" s="45">
        <f t="shared" si="2"/>
        <v>1750</v>
      </c>
      <c r="C62" s="45">
        <f t="shared" si="3"/>
        <v>5782.5</v>
      </c>
      <c r="D62" s="45">
        <f t="shared" si="4"/>
        <v>231.3</v>
      </c>
      <c r="E62" s="45"/>
      <c r="F62" s="45"/>
      <c r="G62" s="45">
        <f t="shared" si="5"/>
        <v>10028.720000000001</v>
      </c>
      <c r="H62" s="45">
        <f t="shared" si="6"/>
        <v>771.44</v>
      </c>
      <c r="I62" s="45"/>
      <c r="J62" s="45"/>
      <c r="K62" s="45">
        <f t="shared" si="7"/>
        <v>20381.66</v>
      </c>
      <c r="L62" s="45">
        <f t="shared" si="8"/>
        <v>783.91</v>
      </c>
      <c r="M62" s="45"/>
      <c r="N62" s="45"/>
      <c r="O62" s="45">
        <f t="shared" si="9"/>
        <v>0</v>
      </c>
      <c r="P62" s="45">
        <f t="shared" si="10"/>
        <v>0</v>
      </c>
      <c r="Q62" s="45">
        <f t="shared" si="11"/>
        <v>0</v>
      </c>
      <c r="R62" s="45">
        <f t="shared" si="12"/>
        <v>0</v>
      </c>
      <c r="S62" s="43">
        <f t="shared" si="13"/>
        <v>37979.53</v>
      </c>
      <c r="T62" s="137" t="s">
        <v>314</v>
      </c>
      <c r="U62" s="81">
        <f t="shared" si="14"/>
        <v>37979.53</v>
      </c>
      <c r="V62" s="54">
        <f t="shared" si="15"/>
        <v>1750</v>
      </c>
      <c r="W62" s="54">
        <f t="shared" si="18"/>
        <v>39729.53</v>
      </c>
      <c r="X62" s="80">
        <f t="shared" si="16"/>
        <v>0</v>
      </c>
      <c r="Y62" s="46">
        <f t="shared" si="17"/>
        <v>37979.53</v>
      </c>
      <c r="Z62" s="88">
        <f t="shared" si="19"/>
        <v>39729.53</v>
      </c>
    </row>
    <row r="63" spans="1:26" ht="12.75" x14ac:dyDescent="0.2">
      <c r="A63" s="34" t="s">
        <v>317</v>
      </c>
      <c r="B63" s="45">
        <f t="shared" si="2"/>
        <v>2800</v>
      </c>
      <c r="C63" s="45">
        <f t="shared" si="3"/>
        <v>9252</v>
      </c>
      <c r="D63" s="45">
        <f t="shared" si="4"/>
        <v>462.6</v>
      </c>
      <c r="E63" s="45"/>
      <c r="F63" s="45"/>
      <c r="G63" s="45">
        <f t="shared" si="5"/>
        <v>15814.52</v>
      </c>
      <c r="H63" s="45">
        <f t="shared" si="6"/>
        <v>1157.1600000000001</v>
      </c>
      <c r="I63" s="45"/>
      <c r="J63" s="45"/>
      <c r="K63" s="45">
        <f t="shared" si="7"/>
        <v>32924.22</v>
      </c>
      <c r="L63" s="45">
        <f t="shared" si="8"/>
        <v>1567.82</v>
      </c>
      <c r="M63" s="45"/>
      <c r="N63" s="45"/>
      <c r="O63" s="45">
        <f t="shared" si="9"/>
        <v>0</v>
      </c>
      <c r="P63" s="45">
        <f t="shared" si="10"/>
        <v>0</v>
      </c>
      <c r="Q63" s="45">
        <f t="shared" si="11"/>
        <v>0</v>
      </c>
      <c r="R63" s="45">
        <f t="shared" si="12"/>
        <v>212.41</v>
      </c>
      <c r="S63" s="43">
        <f t="shared" si="13"/>
        <v>61390.73</v>
      </c>
      <c r="T63" s="137" t="s">
        <v>317</v>
      </c>
      <c r="U63" s="81">
        <f t="shared" si="14"/>
        <v>61178.32</v>
      </c>
      <c r="V63" s="54">
        <f t="shared" si="15"/>
        <v>2800</v>
      </c>
      <c r="W63" s="54">
        <f t="shared" si="18"/>
        <v>63978.32</v>
      </c>
      <c r="X63" s="80">
        <f t="shared" si="16"/>
        <v>212.41</v>
      </c>
      <c r="Y63" s="46">
        <f t="shared" si="17"/>
        <v>61390.73</v>
      </c>
      <c r="Z63" s="88">
        <f t="shared" si="19"/>
        <v>64190.73</v>
      </c>
    </row>
    <row r="64" spans="1:26" ht="12.75" x14ac:dyDescent="0.2">
      <c r="A64" s="34" t="s">
        <v>340</v>
      </c>
      <c r="B64" s="45">
        <f t="shared" si="2"/>
        <v>4130</v>
      </c>
      <c r="C64" s="45">
        <f t="shared" si="3"/>
        <v>13646.7</v>
      </c>
      <c r="D64" s="45">
        <f t="shared" si="4"/>
        <v>693.90000000000009</v>
      </c>
      <c r="E64" s="45"/>
      <c r="F64" s="45"/>
      <c r="G64" s="45">
        <f t="shared" si="5"/>
        <v>23143.200000000001</v>
      </c>
      <c r="H64" s="45">
        <f t="shared" si="6"/>
        <v>1542.88</v>
      </c>
      <c r="I64" s="45"/>
      <c r="J64" s="45"/>
      <c r="K64" s="45">
        <f t="shared" si="7"/>
        <v>48602.42</v>
      </c>
      <c r="L64" s="45">
        <f t="shared" si="8"/>
        <v>2351.73</v>
      </c>
      <c r="M64" s="45"/>
      <c r="N64" s="45"/>
      <c r="O64" s="45">
        <f t="shared" si="9"/>
        <v>0</v>
      </c>
      <c r="P64" s="45">
        <f t="shared" si="10"/>
        <v>0</v>
      </c>
      <c r="Q64" s="45">
        <f t="shared" si="11"/>
        <v>0</v>
      </c>
      <c r="R64" s="45">
        <f t="shared" si="12"/>
        <v>212.41</v>
      </c>
      <c r="S64" s="43">
        <f t="shared" si="13"/>
        <v>90193.24</v>
      </c>
      <c r="T64" s="137" t="s">
        <v>340</v>
      </c>
      <c r="U64" s="81">
        <f t="shared" si="14"/>
        <v>89980.83</v>
      </c>
      <c r="V64" s="54">
        <f t="shared" si="15"/>
        <v>4130</v>
      </c>
      <c r="W64" s="54">
        <f t="shared" si="18"/>
        <v>94110.83</v>
      </c>
      <c r="X64" s="80">
        <f t="shared" si="16"/>
        <v>212.41</v>
      </c>
      <c r="Y64" s="46">
        <f t="shared" si="17"/>
        <v>90193.24</v>
      </c>
      <c r="Z64" s="88">
        <f t="shared" si="19"/>
        <v>94323.24</v>
      </c>
    </row>
    <row r="65" spans="1:27" ht="12.75" x14ac:dyDescent="0.2">
      <c r="A65" s="34" t="s">
        <v>368</v>
      </c>
      <c r="B65" s="45">
        <f t="shared" si="2"/>
        <v>3150</v>
      </c>
      <c r="C65" s="45">
        <f t="shared" si="3"/>
        <v>10408.5</v>
      </c>
      <c r="D65" s="45">
        <f t="shared" si="4"/>
        <v>693.90000000000009</v>
      </c>
      <c r="E65" s="45"/>
      <c r="F65" s="45"/>
      <c r="G65" s="45">
        <f t="shared" si="5"/>
        <v>17357.400000000001</v>
      </c>
      <c r="H65" s="45">
        <f t="shared" si="6"/>
        <v>1157.1600000000001</v>
      </c>
      <c r="I65" s="45"/>
      <c r="J65" s="45"/>
      <c r="K65" s="45">
        <f t="shared" si="7"/>
        <v>37627.68</v>
      </c>
      <c r="L65" s="45">
        <f t="shared" si="8"/>
        <v>2351.73</v>
      </c>
      <c r="M65" s="45"/>
      <c r="N65" s="45"/>
      <c r="O65" s="45">
        <f t="shared" si="9"/>
        <v>0</v>
      </c>
      <c r="P65" s="45">
        <f t="shared" si="10"/>
        <v>0</v>
      </c>
      <c r="Q65" s="45">
        <f t="shared" si="11"/>
        <v>0</v>
      </c>
      <c r="R65" s="45">
        <f t="shared" si="12"/>
        <v>0</v>
      </c>
      <c r="S65" s="43">
        <f t="shared" si="13"/>
        <v>69596.37</v>
      </c>
      <c r="T65" s="137" t="s">
        <v>368</v>
      </c>
      <c r="U65" s="81">
        <f t="shared" si="14"/>
        <v>69596.37</v>
      </c>
      <c r="V65" s="54">
        <f t="shared" si="15"/>
        <v>3150</v>
      </c>
      <c r="W65" s="54">
        <f t="shared" si="18"/>
        <v>72746.37</v>
      </c>
      <c r="X65" s="80">
        <f t="shared" si="16"/>
        <v>0</v>
      </c>
      <c r="Y65" s="46">
        <f t="shared" si="17"/>
        <v>69596.37</v>
      </c>
      <c r="Z65" s="88">
        <f t="shared" si="19"/>
        <v>72746.37</v>
      </c>
    </row>
    <row r="66" spans="1:27" ht="12.75" x14ac:dyDescent="0.2">
      <c r="A66" s="34" t="s">
        <v>320</v>
      </c>
      <c r="B66" s="45">
        <f t="shared" si="2"/>
        <v>4130</v>
      </c>
      <c r="C66" s="45">
        <f t="shared" si="3"/>
        <v>13646.7</v>
      </c>
      <c r="D66" s="45">
        <f t="shared" si="4"/>
        <v>693.90000000000009</v>
      </c>
      <c r="E66" s="45"/>
      <c r="F66" s="45"/>
      <c r="G66" s="45">
        <f t="shared" si="5"/>
        <v>23143.200000000001</v>
      </c>
      <c r="H66" s="45">
        <f t="shared" si="6"/>
        <v>1542.88</v>
      </c>
      <c r="I66" s="45"/>
      <c r="J66" s="45"/>
      <c r="K66" s="45">
        <f t="shared" si="7"/>
        <v>48602.42</v>
      </c>
      <c r="L66" s="45">
        <f t="shared" si="8"/>
        <v>2351.73</v>
      </c>
      <c r="M66" s="45"/>
      <c r="N66" s="45"/>
      <c r="O66" s="45">
        <f t="shared" si="9"/>
        <v>0</v>
      </c>
      <c r="P66" s="45">
        <f t="shared" si="10"/>
        <v>0</v>
      </c>
      <c r="Q66" s="45">
        <f t="shared" si="11"/>
        <v>0</v>
      </c>
      <c r="R66" s="45">
        <f t="shared" si="12"/>
        <v>424.82</v>
      </c>
      <c r="S66" s="43">
        <f t="shared" si="13"/>
        <v>90405.650000000009</v>
      </c>
      <c r="T66" s="137" t="s">
        <v>320</v>
      </c>
      <c r="U66" s="81">
        <f t="shared" si="14"/>
        <v>89980.83</v>
      </c>
      <c r="V66" s="54">
        <f t="shared" si="15"/>
        <v>4130</v>
      </c>
      <c r="W66" s="54">
        <f t="shared" si="18"/>
        <v>94110.83</v>
      </c>
      <c r="X66" s="80">
        <f t="shared" si="16"/>
        <v>424.82</v>
      </c>
      <c r="Y66" s="46">
        <f t="shared" si="17"/>
        <v>90405.650000000009</v>
      </c>
      <c r="Z66" s="88">
        <f t="shared" si="19"/>
        <v>94535.650000000009</v>
      </c>
    </row>
    <row r="67" spans="1:27" ht="12.75" x14ac:dyDescent="0.2">
      <c r="A67" s="34" t="s">
        <v>328</v>
      </c>
      <c r="B67" s="45">
        <f t="shared" si="2"/>
        <v>1330</v>
      </c>
      <c r="C67" s="45">
        <f t="shared" si="3"/>
        <v>4394.7</v>
      </c>
      <c r="D67" s="45">
        <f t="shared" si="4"/>
        <v>231.3</v>
      </c>
      <c r="E67" s="45"/>
      <c r="F67" s="45"/>
      <c r="G67" s="45">
        <f t="shared" si="5"/>
        <v>7328.68</v>
      </c>
      <c r="H67" s="45">
        <f t="shared" si="6"/>
        <v>385.72</v>
      </c>
      <c r="I67" s="45"/>
      <c r="J67" s="45"/>
      <c r="K67" s="45">
        <f t="shared" si="7"/>
        <v>15678.199999999999</v>
      </c>
      <c r="L67" s="45">
        <f t="shared" si="8"/>
        <v>783.91</v>
      </c>
      <c r="M67" s="45"/>
      <c r="N67" s="45"/>
      <c r="O67" s="45">
        <f t="shared" si="9"/>
        <v>0</v>
      </c>
      <c r="P67" s="45">
        <f t="shared" si="10"/>
        <v>0</v>
      </c>
      <c r="Q67" s="45">
        <f t="shared" si="11"/>
        <v>0</v>
      </c>
      <c r="R67" s="45">
        <f t="shared" si="12"/>
        <v>0</v>
      </c>
      <c r="S67" s="43">
        <f t="shared" si="13"/>
        <v>28802.51</v>
      </c>
      <c r="T67" s="137" t="s">
        <v>328</v>
      </c>
      <c r="U67" s="81">
        <f t="shared" si="14"/>
        <v>28802.51</v>
      </c>
      <c r="V67" s="54">
        <f t="shared" si="15"/>
        <v>1330</v>
      </c>
      <c r="W67" s="54">
        <f t="shared" si="18"/>
        <v>30132.51</v>
      </c>
      <c r="X67" s="80">
        <f t="shared" si="16"/>
        <v>0</v>
      </c>
      <c r="Y67" s="46">
        <f t="shared" si="17"/>
        <v>28802.51</v>
      </c>
      <c r="Z67" s="88">
        <f t="shared" si="19"/>
        <v>30132.51</v>
      </c>
    </row>
    <row r="68" spans="1:27" ht="12.75" x14ac:dyDescent="0.2">
      <c r="A68" s="34" t="s">
        <v>306</v>
      </c>
      <c r="B68" s="45">
        <f t="shared" si="2"/>
        <v>1050</v>
      </c>
      <c r="C68" s="45">
        <f t="shared" si="3"/>
        <v>3469.5</v>
      </c>
      <c r="D68" s="45">
        <f t="shared" si="4"/>
        <v>231.3</v>
      </c>
      <c r="E68" s="45"/>
      <c r="F68" s="45"/>
      <c r="G68" s="45">
        <f t="shared" si="5"/>
        <v>5785.8</v>
      </c>
      <c r="H68" s="45">
        <f t="shared" si="6"/>
        <v>385.72</v>
      </c>
      <c r="I68" s="45"/>
      <c r="J68" s="45"/>
      <c r="K68" s="45">
        <f t="shared" si="7"/>
        <v>12542.56</v>
      </c>
      <c r="L68" s="45">
        <f t="shared" si="8"/>
        <v>783.91</v>
      </c>
      <c r="M68" s="45"/>
      <c r="N68" s="45"/>
      <c r="O68" s="45">
        <f t="shared" si="9"/>
        <v>0</v>
      </c>
      <c r="P68" s="45">
        <f t="shared" si="10"/>
        <v>0</v>
      </c>
      <c r="Q68" s="45">
        <f t="shared" si="11"/>
        <v>0</v>
      </c>
      <c r="R68" s="45">
        <f t="shared" si="12"/>
        <v>0</v>
      </c>
      <c r="S68" s="43">
        <f t="shared" si="13"/>
        <v>23198.789999999997</v>
      </c>
      <c r="T68" s="137" t="s">
        <v>306</v>
      </c>
      <c r="U68" s="81">
        <f t="shared" si="14"/>
        <v>23198.789999999997</v>
      </c>
      <c r="V68" s="54">
        <f t="shared" si="15"/>
        <v>1050</v>
      </c>
      <c r="W68" s="54">
        <f t="shared" si="18"/>
        <v>24248.789999999997</v>
      </c>
      <c r="X68" s="80">
        <f t="shared" si="16"/>
        <v>0</v>
      </c>
      <c r="Y68" s="46">
        <f t="shared" si="17"/>
        <v>23198.789999999997</v>
      </c>
      <c r="Z68" s="88">
        <f t="shared" si="19"/>
        <v>24248.789999999997</v>
      </c>
    </row>
    <row r="69" spans="1:27" ht="12.75" x14ac:dyDescent="0.2">
      <c r="A69" s="34" t="s">
        <v>333</v>
      </c>
      <c r="B69" s="45">
        <f t="shared" si="2"/>
        <v>1050</v>
      </c>
      <c r="C69" s="45">
        <f t="shared" si="3"/>
        <v>3469.5</v>
      </c>
      <c r="D69" s="45">
        <f t="shared" si="4"/>
        <v>231.3</v>
      </c>
      <c r="E69" s="45"/>
      <c r="F69" s="45"/>
      <c r="G69" s="45">
        <f t="shared" si="5"/>
        <v>5785.8</v>
      </c>
      <c r="H69" s="45">
        <f t="shared" si="6"/>
        <v>385.72</v>
      </c>
      <c r="I69" s="45"/>
      <c r="J69" s="45"/>
      <c r="K69" s="45">
        <f t="shared" si="7"/>
        <v>12542.56</v>
      </c>
      <c r="L69" s="45">
        <f t="shared" si="8"/>
        <v>783.91</v>
      </c>
      <c r="M69" s="45"/>
      <c r="N69" s="45"/>
      <c r="O69" s="45">
        <f t="shared" si="9"/>
        <v>0</v>
      </c>
      <c r="P69" s="45">
        <f t="shared" si="10"/>
        <v>0</v>
      </c>
      <c r="Q69" s="45">
        <f t="shared" si="11"/>
        <v>0</v>
      </c>
      <c r="R69" s="45">
        <f t="shared" si="12"/>
        <v>0</v>
      </c>
      <c r="S69" s="43">
        <f t="shared" si="13"/>
        <v>23198.789999999997</v>
      </c>
      <c r="T69" s="137" t="s">
        <v>333</v>
      </c>
      <c r="U69" s="81">
        <f t="shared" si="14"/>
        <v>23198.789999999997</v>
      </c>
      <c r="V69" s="54">
        <f t="shared" si="15"/>
        <v>1050</v>
      </c>
      <c r="W69" s="54">
        <f t="shared" si="18"/>
        <v>24248.789999999997</v>
      </c>
      <c r="X69" s="80">
        <f t="shared" si="16"/>
        <v>0</v>
      </c>
      <c r="Y69" s="46">
        <f t="shared" si="17"/>
        <v>23198.789999999997</v>
      </c>
      <c r="Z69" s="88">
        <f t="shared" si="19"/>
        <v>24248.789999999997</v>
      </c>
    </row>
    <row r="70" spans="1:27" ht="12.75" x14ac:dyDescent="0.2">
      <c r="A70" s="34" t="s">
        <v>307</v>
      </c>
      <c r="B70" s="45">
        <f t="shared" si="2"/>
        <v>3850</v>
      </c>
      <c r="C70" s="45">
        <f t="shared" si="3"/>
        <v>12721.5</v>
      </c>
      <c r="D70" s="45">
        <f t="shared" si="4"/>
        <v>693.90000000000009</v>
      </c>
      <c r="E70" s="45"/>
      <c r="F70" s="45"/>
      <c r="G70" s="45">
        <f t="shared" si="5"/>
        <v>21600.32</v>
      </c>
      <c r="H70" s="45">
        <f t="shared" si="6"/>
        <v>1542.88</v>
      </c>
      <c r="I70" s="45"/>
      <c r="J70" s="45"/>
      <c r="K70" s="45">
        <f t="shared" si="7"/>
        <v>45466.78</v>
      </c>
      <c r="L70" s="45">
        <f t="shared" si="8"/>
        <v>2351.73</v>
      </c>
      <c r="M70" s="45"/>
      <c r="N70" s="45"/>
      <c r="O70" s="45">
        <f t="shared" si="9"/>
        <v>0</v>
      </c>
      <c r="P70" s="45">
        <f t="shared" si="10"/>
        <v>0</v>
      </c>
      <c r="Q70" s="45">
        <f t="shared" si="11"/>
        <v>0</v>
      </c>
      <c r="R70" s="45">
        <f t="shared" si="12"/>
        <v>212.41</v>
      </c>
      <c r="S70" s="43">
        <f t="shared" si="13"/>
        <v>84589.52</v>
      </c>
      <c r="T70" s="137" t="s">
        <v>307</v>
      </c>
      <c r="U70" s="81">
        <f t="shared" si="14"/>
        <v>84377.11</v>
      </c>
      <c r="V70" s="54">
        <f t="shared" si="15"/>
        <v>3850</v>
      </c>
      <c r="W70" s="54">
        <f t="shared" si="18"/>
        <v>88227.11</v>
      </c>
      <c r="X70" s="80">
        <f t="shared" si="16"/>
        <v>212.41</v>
      </c>
      <c r="Y70" s="46">
        <f t="shared" si="17"/>
        <v>84589.52</v>
      </c>
      <c r="Z70" s="88">
        <f t="shared" si="19"/>
        <v>88439.52</v>
      </c>
    </row>
    <row r="71" spans="1:27" ht="12.75" x14ac:dyDescent="0.2">
      <c r="A71" s="34" t="s">
        <v>310</v>
      </c>
      <c r="B71" s="45">
        <f t="shared" si="2"/>
        <v>4830</v>
      </c>
      <c r="C71" s="45">
        <f t="shared" si="3"/>
        <v>15959.7</v>
      </c>
      <c r="D71" s="45">
        <f t="shared" si="4"/>
        <v>693.90000000000009</v>
      </c>
      <c r="E71" s="45"/>
      <c r="F71" s="45"/>
      <c r="G71" s="45">
        <f t="shared" si="5"/>
        <v>27386.120000000003</v>
      </c>
      <c r="H71" s="45">
        <f t="shared" si="6"/>
        <v>1928.6000000000001</v>
      </c>
      <c r="I71" s="45"/>
      <c r="J71" s="45"/>
      <c r="K71" s="45">
        <f t="shared" si="7"/>
        <v>56441.52</v>
      </c>
      <c r="L71" s="45">
        <f t="shared" si="8"/>
        <v>2351.73</v>
      </c>
      <c r="M71" s="45"/>
      <c r="N71" s="45"/>
      <c r="O71" s="45">
        <f t="shared" si="9"/>
        <v>0</v>
      </c>
      <c r="P71" s="45">
        <f t="shared" si="10"/>
        <v>0</v>
      </c>
      <c r="Q71" s="45">
        <f t="shared" si="11"/>
        <v>0</v>
      </c>
      <c r="R71" s="45">
        <f t="shared" si="12"/>
        <v>424.82</v>
      </c>
      <c r="S71" s="43">
        <f t="shared" si="13"/>
        <v>105186.39</v>
      </c>
      <c r="T71" s="137" t="s">
        <v>310</v>
      </c>
      <c r="U71" s="81">
        <f t="shared" si="14"/>
        <v>104761.56999999999</v>
      </c>
      <c r="V71" s="54">
        <f t="shared" si="15"/>
        <v>4830</v>
      </c>
      <c r="W71" s="54">
        <f t="shared" si="18"/>
        <v>109591.56999999999</v>
      </c>
      <c r="X71" s="80">
        <f t="shared" si="16"/>
        <v>424.82</v>
      </c>
      <c r="Y71" s="46">
        <f t="shared" si="17"/>
        <v>105186.39</v>
      </c>
      <c r="Z71" s="88">
        <f t="shared" si="19"/>
        <v>110016.39</v>
      </c>
    </row>
    <row r="72" spans="1:27" ht="12.75" x14ac:dyDescent="0.2">
      <c r="A72" s="34" t="s">
        <v>336</v>
      </c>
      <c r="B72" s="45">
        <f t="shared" si="2"/>
        <v>1050</v>
      </c>
      <c r="C72" s="45">
        <f t="shared" si="3"/>
        <v>3469.5</v>
      </c>
      <c r="D72" s="45">
        <f t="shared" si="4"/>
        <v>231.3</v>
      </c>
      <c r="E72" s="45"/>
      <c r="F72" s="45"/>
      <c r="G72" s="45">
        <f t="shared" si="5"/>
        <v>5785.8</v>
      </c>
      <c r="H72" s="45">
        <f t="shared" si="6"/>
        <v>385.72</v>
      </c>
      <c r="I72" s="45"/>
      <c r="J72" s="45"/>
      <c r="K72" s="45">
        <f t="shared" si="7"/>
        <v>12542.56</v>
      </c>
      <c r="L72" s="45">
        <f t="shared" si="8"/>
        <v>783.91</v>
      </c>
      <c r="M72" s="45"/>
      <c r="N72" s="45"/>
      <c r="O72" s="45">
        <f t="shared" si="9"/>
        <v>0</v>
      </c>
      <c r="P72" s="45">
        <f t="shared" si="10"/>
        <v>0</v>
      </c>
      <c r="Q72" s="45">
        <f t="shared" si="11"/>
        <v>0</v>
      </c>
      <c r="R72" s="45">
        <f t="shared" si="12"/>
        <v>0</v>
      </c>
      <c r="S72" s="43">
        <f t="shared" si="13"/>
        <v>23198.789999999997</v>
      </c>
      <c r="T72" s="137" t="s">
        <v>336</v>
      </c>
      <c r="U72" s="81">
        <f t="shared" si="14"/>
        <v>23198.789999999997</v>
      </c>
      <c r="V72" s="54">
        <f t="shared" si="15"/>
        <v>1050</v>
      </c>
      <c r="W72" s="54">
        <f t="shared" si="18"/>
        <v>24248.789999999997</v>
      </c>
      <c r="X72" s="80">
        <f t="shared" si="16"/>
        <v>0</v>
      </c>
      <c r="Y72" s="46">
        <f t="shared" si="17"/>
        <v>23198.789999999997</v>
      </c>
      <c r="Z72" s="88">
        <f t="shared" si="19"/>
        <v>24248.789999999997</v>
      </c>
    </row>
    <row r="73" spans="1:27" ht="12.75" x14ac:dyDescent="0.2">
      <c r="A73" s="34" t="s">
        <v>315</v>
      </c>
      <c r="B73" s="45">
        <f t="shared" si="2"/>
        <v>1330</v>
      </c>
      <c r="C73" s="45">
        <f t="shared" si="3"/>
        <v>4394.7</v>
      </c>
      <c r="D73" s="45">
        <f t="shared" si="4"/>
        <v>231.3</v>
      </c>
      <c r="E73" s="45"/>
      <c r="F73" s="45"/>
      <c r="G73" s="45">
        <f t="shared" si="5"/>
        <v>7328.68</v>
      </c>
      <c r="H73" s="45">
        <f t="shared" si="6"/>
        <v>385.72</v>
      </c>
      <c r="I73" s="45"/>
      <c r="J73" s="45"/>
      <c r="K73" s="45">
        <f t="shared" si="7"/>
        <v>15678.199999999999</v>
      </c>
      <c r="L73" s="45">
        <f t="shared" si="8"/>
        <v>783.91</v>
      </c>
      <c r="M73" s="45"/>
      <c r="N73" s="45"/>
      <c r="O73" s="45">
        <f t="shared" si="9"/>
        <v>0</v>
      </c>
      <c r="P73" s="45">
        <f t="shared" si="10"/>
        <v>0</v>
      </c>
      <c r="Q73" s="45">
        <f t="shared" si="11"/>
        <v>0</v>
      </c>
      <c r="R73" s="45">
        <f t="shared" si="12"/>
        <v>212.41</v>
      </c>
      <c r="S73" s="43">
        <f t="shared" si="13"/>
        <v>29014.92</v>
      </c>
      <c r="T73" s="137" t="s">
        <v>315</v>
      </c>
      <c r="U73" s="81">
        <f t="shared" si="14"/>
        <v>28802.51</v>
      </c>
      <c r="V73" s="54">
        <f t="shared" si="15"/>
        <v>1330</v>
      </c>
      <c r="W73" s="54">
        <f t="shared" si="18"/>
        <v>30132.51</v>
      </c>
      <c r="X73" s="80">
        <f t="shared" si="16"/>
        <v>212.41</v>
      </c>
      <c r="Y73" s="46">
        <f t="shared" si="17"/>
        <v>29014.92</v>
      </c>
      <c r="Z73" s="88">
        <f t="shared" si="19"/>
        <v>30344.92</v>
      </c>
    </row>
    <row r="74" spans="1:27" ht="12.75" x14ac:dyDescent="0.2">
      <c r="A74" s="34" t="s">
        <v>335</v>
      </c>
      <c r="B74" s="45">
        <f t="shared" si="2"/>
        <v>1330</v>
      </c>
      <c r="C74" s="45">
        <f t="shared" si="3"/>
        <v>4394.7</v>
      </c>
      <c r="D74" s="45">
        <f t="shared" si="4"/>
        <v>231.3</v>
      </c>
      <c r="E74" s="45"/>
      <c r="F74" s="45"/>
      <c r="G74" s="45">
        <f t="shared" si="5"/>
        <v>7328.68</v>
      </c>
      <c r="H74" s="45">
        <f t="shared" si="6"/>
        <v>385.72</v>
      </c>
      <c r="I74" s="45"/>
      <c r="J74" s="45"/>
      <c r="K74" s="45">
        <f t="shared" si="7"/>
        <v>15678.199999999999</v>
      </c>
      <c r="L74" s="45">
        <f t="shared" si="8"/>
        <v>783.91</v>
      </c>
      <c r="M74" s="45"/>
      <c r="N74" s="45"/>
      <c r="O74" s="45">
        <f t="shared" si="9"/>
        <v>0</v>
      </c>
      <c r="P74" s="45">
        <f t="shared" si="10"/>
        <v>0</v>
      </c>
      <c r="Q74" s="45">
        <f t="shared" si="11"/>
        <v>0</v>
      </c>
      <c r="R74" s="45">
        <f t="shared" si="12"/>
        <v>0</v>
      </c>
      <c r="S74" s="43">
        <f t="shared" si="13"/>
        <v>28802.51</v>
      </c>
      <c r="T74" s="137" t="s">
        <v>335</v>
      </c>
      <c r="U74" s="81">
        <f t="shared" si="14"/>
        <v>28802.51</v>
      </c>
      <c r="V74" s="54">
        <f t="shared" si="15"/>
        <v>1330</v>
      </c>
      <c r="W74" s="54">
        <f t="shared" si="18"/>
        <v>30132.51</v>
      </c>
      <c r="X74" s="80">
        <f t="shared" si="16"/>
        <v>0</v>
      </c>
      <c r="Y74" s="46">
        <f t="shared" si="17"/>
        <v>28802.51</v>
      </c>
      <c r="Z74" s="88">
        <f t="shared" si="19"/>
        <v>30132.51</v>
      </c>
    </row>
    <row r="75" spans="1:27" ht="12.75" x14ac:dyDescent="0.2">
      <c r="A75" s="39" t="s">
        <v>330</v>
      </c>
      <c r="B75" s="45">
        <f t="shared" si="2"/>
        <v>5740</v>
      </c>
      <c r="C75" s="45">
        <f t="shared" si="3"/>
        <v>18966.600000000002</v>
      </c>
      <c r="D75" s="45">
        <f t="shared" si="4"/>
        <v>925.2</v>
      </c>
      <c r="E75" s="45"/>
      <c r="F75" s="45"/>
      <c r="G75" s="45">
        <f t="shared" si="5"/>
        <v>37029.120000000003</v>
      </c>
      <c r="H75" s="45">
        <f t="shared" si="6"/>
        <v>2700.04</v>
      </c>
      <c r="I75" s="45"/>
      <c r="J75" s="45"/>
      <c r="K75" s="45">
        <f t="shared" si="7"/>
        <v>67416.259999999995</v>
      </c>
      <c r="L75" s="45">
        <f t="shared" si="8"/>
        <v>3135.64</v>
      </c>
      <c r="M75" s="45"/>
      <c r="N75" s="45"/>
      <c r="O75" s="45">
        <f t="shared" si="9"/>
        <v>0</v>
      </c>
      <c r="P75" s="45">
        <f t="shared" si="10"/>
        <v>0</v>
      </c>
      <c r="Q75" s="45">
        <f t="shared" si="11"/>
        <v>0</v>
      </c>
      <c r="R75" s="45">
        <f t="shared" si="12"/>
        <v>424.82</v>
      </c>
      <c r="S75" s="43">
        <f t="shared" si="13"/>
        <v>130597.68000000001</v>
      </c>
      <c r="T75" s="138" t="s">
        <v>330</v>
      </c>
      <c r="U75" s="81">
        <f t="shared" si="14"/>
        <v>130172.86</v>
      </c>
      <c r="V75" s="54">
        <f t="shared" si="15"/>
        <v>5740</v>
      </c>
      <c r="W75" s="54">
        <f t="shared" si="18"/>
        <v>135912.85999999999</v>
      </c>
      <c r="X75" s="80">
        <f t="shared" si="16"/>
        <v>424.82</v>
      </c>
      <c r="Y75" s="46">
        <f t="shared" si="17"/>
        <v>130597.68000000001</v>
      </c>
      <c r="Z75" s="88">
        <f t="shared" si="19"/>
        <v>136337.68</v>
      </c>
    </row>
    <row r="76" spans="1:27" ht="12.75" x14ac:dyDescent="0.2">
      <c r="A76" s="39" t="s">
        <v>312</v>
      </c>
      <c r="B76" s="45">
        <f t="shared" si="2"/>
        <v>1330</v>
      </c>
      <c r="C76" s="45">
        <f t="shared" si="3"/>
        <v>4394.7</v>
      </c>
      <c r="D76" s="45">
        <f t="shared" si="4"/>
        <v>231.3</v>
      </c>
      <c r="E76" s="45"/>
      <c r="F76" s="45"/>
      <c r="G76" s="45">
        <f t="shared" si="5"/>
        <v>7328.68</v>
      </c>
      <c r="H76" s="45">
        <f t="shared" si="6"/>
        <v>385.72</v>
      </c>
      <c r="I76" s="45"/>
      <c r="J76" s="45"/>
      <c r="K76" s="45">
        <f t="shared" si="7"/>
        <v>15678.199999999999</v>
      </c>
      <c r="L76" s="45">
        <f t="shared" si="8"/>
        <v>783.91</v>
      </c>
      <c r="M76" s="45"/>
      <c r="N76" s="45"/>
      <c r="O76" s="45">
        <f t="shared" si="9"/>
        <v>0</v>
      </c>
      <c r="P76" s="45">
        <f t="shared" si="10"/>
        <v>0</v>
      </c>
      <c r="Q76" s="45">
        <f t="shared" si="11"/>
        <v>0</v>
      </c>
      <c r="R76" s="45">
        <f t="shared" si="12"/>
        <v>0</v>
      </c>
      <c r="S76" s="43">
        <f t="shared" si="13"/>
        <v>28802.51</v>
      </c>
      <c r="T76" s="138" t="s">
        <v>312</v>
      </c>
      <c r="U76" s="81">
        <f t="shared" si="14"/>
        <v>28802.51</v>
      </c>
      <c r="V76" s="54">
        <f t="shared" si="15"/>
        <v>1330</v>
      </c>
      <c r="W76" s="54">
        <f t="shared" si="18"/>
        <v>30132.51</v>
      </c>
      <c r="X76" s="80">
        <f t="shared" si="16"/>
        <v>0</v>
      </c>
      <c r="Y76" s="46">
        <f t="shared" si="17"/>
        <v>28802.51</v>
      </c>
      <c r="Z76" s="88">
        <f t="shared" si="19"/>
        <v>30132.51</v>
      </c>
    </row>
    <row r="77" spans="1:27" ht="12.75" x14ac:dyDescent="0.2">
      <c r="A77" s="39" t="s">
        <v>325</v>
      </c>
      <c r="B77" s="45">
        <f t="shared" si="2"/>
        <v>5040</v>
      </c>
      <c r="C77" s="45">
        <f t="shared" si="3"/>
        <v>16653.600000000002</v>
      </c>
      <c r="D77" s="45">
        <f t="shared" si="4"/>
        <v>925.2</v>
      </c>
      <c r="E77" s="45"/>
      <c r="F77" s="45"/>
      <c r="G77" s="45">
        <f t="shared" si="5"/>
        <v>28157.56</v>
      </c>
      <c r="H77" s="45">
        <f t="shared" si="6"/>
        <v>1928.6000000000001</v>
      </c>
      <c r="I77" s="45"/>
      <c r="J77" s="45"/>
      <c r="K77" s="45">
        <f t="shared" si="7"/>
        <v>59577.159999999996</v>
      </c>
      <c r="L77" s="45">
        <f t="shared" si="8"/>
        <v>3135.64</v>
      </c>
      <c r="M77" s="45"/>
      <c r="N77" s="45"/>
      <c r="O77" s="45">
        <f t="shared" si="9"/>
        <v>0</v>
      </c>
      <c r="P77" s="45">
        <f t="shared" si="10"/>
        <v>0</v>
      </c>
      <c r="Q77" s="45">
        <f t="shared" si="11"/>
        <v>0</v>
      </c>
      <c r="R77" s="45">
        <f t="shared" si="12"/>
        <v>424.82</v>
      </c>
      <c r="S77" s="43">
        <f t="shared" si="13"/>
        <v>110802.58</v>
      </c>
      <c r="T77" s="138" t="s">
        <v>325</v>
      </c>
      <c r="U77" s="81">
        <f t="shared" si="14"/>
        <v>110377.76</v>
      </c>
      <c r="V77" s="54">
        <f t="shared" si="15"/>
        <v>5040</v>
      </c>
      <c r="W77" s="54">
        <f t="shared" si="18"/>
        <v>115417.76</v>
      </c>
      <c r="X77" s="80">
        <f t="shared" si="16"/>
        <v>424.82</v>
      </c>
      <c r="Y77" s="46">
        <f t="shared" si="17"/>
        <v>110802.58</v>
      </c>
      <c r="Z77" s="88">
        <f>W77+X77</f>
        <v>115842.58</v>
      </c>
    </row>
    <row r="78" spans="1:27" ht="12.75" x14ac:dyDescent="0.2">
      <c r="A78" s="39" t="s">
        <v>327</v>
      </c>
      <c r="B78" s="45">
        <f t="shared" si="2"/>
        <v>3080</v>
      </c>
      <c r="C78" s="45">
        <f t="shared" si="3"/>
        <v>10177.200000000001</v>
      </c>
      <c r="D78" s="45">
        <f t="shared" si="4"/>
        <v>462.6</v>
      </c>
      <c r="E78" s="45"/>
      <c r="F78" s="45"/>
      <c r="G78" s="45">
        <f t="shared" si="5"/>
        <v>17357.400000000001</v>
      </c>
      <c r="H78" s="45">
        <f t="shared" si="6"/>
        <v>1157.1600000000001</v>
      </c>
      <c r="I78" s="45"/>
      <c r="J78" s="45"/>
      <c r="K78" s="45">
        <f t="shared" si="7"/>
        <v>36059.86</v>
      </c>
      <c r="L78" s="45">
        <f t="shared" si="8"/>
        <v>1567.82</v>
      </c>
      <c r="M78" s="45"/>
      <c r="N78" s="45"/>
      <c r="O78" s="45">
        <f t="shared" si="9"/>
        <v>0</v>
      </c>
      <c r="P78" s="45">
        <f t="shared" si="10"/>
        <v>0</v>
      </c>
      <c r="Q78" s="45">
        <f t="shared" si="11"/>
        <v>0</v>
      </c>
      <c r="R78" s="45">
        <f t="shared" si="12"/>
        <v>424.82</v>
      </c>
      <c r="S78" s="43">
        <f t="shared" si="13"/>
        <v>67206.860000000015</v>
      </c>
      <c r="T78" s="138" t="s">
        <v>327</v>
      </c>
      <c r="U78" s="81">
        <f t="shared" si="14"/>
        <v>66782.040000000008</v>
      </c>
      <c r="V78" s="54">
        <f t="shared" si="15"/>
        <v>3080</v>
      </c>
      <c r="W78" s="54">
        <f t="shared" si="18"/>
        <v>69862.040000000008</v>
      </c>
      <c r="X78" s="80">
        <f t="shared" si="16"/>
        <v>424.82</v>
      </c>
      <c r="Y78" s="46">
        <f t="shared" si="17"/>
        <v>67206.860000000015</v>
      </c>
      <c r="Z78" s="88">
        <f>W78+X78</f>
        <v>70286.860000000015</v>
      </c>
    </row>
    <row r="79" spans="1:27" ht="12.75" x14ac:dyDescent="0.2">
      <c r="A79" s="39" t="s">
        <v>332</v>
      </c>
      <c r="B79" s="45">
        <f t="shared" si="2"/>
        <v>3080</v>
      </c>
      <c r="C79" s="45">
        <f t="shared" si="3"/>
        <v>10177.200000000001</v>
      </c>
      <c r="D79" s="45">
        <f t="shared" si="4"/>
        <v>462.6</v>
      </c>
      <c r="E79" s="45"/>
      <c r="F79" s="45"/>
      <c r="G79" s="45">
        <f t="shared" si="5"/>
        <v>17357.400000000001</v>
      </c>
      <c r="H79" s="45">
        <f t="shared" si="6"/>
        <v>1157.1600000000001</v>
      </c>
      <c r="I79" s="45"/>
      <c r="J79" s="45"/>
      <c r="K79" s="45">
        <f t="shared" si="7"/>
        <v>36059.86</v>
      </c>
      <c r="L79" s="45">
        <f t="shared" si="8"/>
        <v>1567.82</v>
      </c>
      <c r="M79" s="45"/>
      <c r="N79" s="45"/>
      <c r="O79" s="45">
        <f t="shared" si="9"/>
        <v>0</v>
      </c>
      <c r="P79" s="45">
        <f t="shared" si="10"/>
        <v>0</v>
      </c>
      <c r="Q79" s="45">
        <f t="shared" si="11"/>
        <v>0</v>
      </c>
      <c r="R79" s="45">
        <f t="shared" si="12"/>
        <v>424.82</v>
      </c>
      <c r="S79" s="43">
        <f t="shared" si="13"/>
        <v>67206.860000000015</v>
      </c>
      <c r="T79" s="138" t="s">
        <v>332</v>
      </c>
      <c r="U79" s="81">
        <f t="shared" si="14"/>
        <v>66782.040000000008</v>
      </c>
      <c r="V79" s="54">
        <f t="shared" si="15"/>
        <v>3080</v>
      </c>
      <c r="W79" s="54">
        <f t="shared" si="18"/>
        <v>69862.040000000008</v>
      </c>
      <c r="X79" s="80">
        <f t="shared" si="16"/>
        <v>424.82</v>
      </c>
      <c r="Y79" s="46">
        <f t="shared" si="17"/>
        <v>67206.860000000015</v>
      </c>
      <c r="Z79" s="88">
        <f>W79+X79</f>
        <v>70286.860000000015</v>
      </c>
      <c r="AA79" s="46"/>
    </row>
    <row r="80" spans="1:27" ht="12.75" x14ac:dyDescent="0.2">
      <c r="A80" s="39" t="s">
        <v>319</v>
      </c>
      <c r="B80" s="45">
        <f t="shared" si="2"/>
        <v>0</v>
      </c>
      <c r="C80" s="45">
        <f t="shared" si="3"/>
        <v>0</v>
      </c>
      <c r="D80" s="45">
        <f t="shared" si="4"/>
        <v>0</v>
      </c>
      <c r="E80" s="45"/>
      <c r="F80" s="45"/>
      <c r="G80" s="45">
        <f t="shared" si="5"/>
        <v>0</v>
      </c>
      <c r="H80" s="45">
        <f t="shared" si="6"/>
        <v>0</v>
      </c>
      <c r="I80" s="45"/>
      <c r="J80" s="45"/>
      <c r="K80" s="45">
        <f t="shared" si="7"/>
        <v>0</v>
      </c>
      <c r="L80" s="45">
        <f t="shared" si="8"/>
        <v>0</v>
      </c>
      <c r="M80" s="45"/>
      <c r="N80" s="45"/>
      <c r="O80" s="45">
        <f t="shared" si="9"/>
        <v>0</v>
      </c>
      <c r="P80" s="45">
        <f t="shared" si="10"/>
        <v>0</v>
      </c>
      <c r="Q80" s="45">
        <f t="shared" si="11"/>
        <v>0</v>
      </c>
      <c r="R80" s="45">
        <f t="shared" si="12"/>
        <v>212.41</v>
      </c>
      <c r="S80" s="43">
        <f t="shared" si="13"/>
        <v>212.41</v>
      </c>
      <c r="T80" s="138" t="s">
        <v>319</v>
      </c>
      <c r="U80" s="81">
        <f t="shared" si="14"/>
        <v>0</v>
      </c>
      <c r="V80" s="54">
        <f t="shared" si="15"/>
        <v>0</v>
      </c>
      <c r="W80" s="54">
        <f t="shared" si="18"/>
        <v>0</v>
      </c>
      <c r="X80" s="80">
        <f t="shared" si="16"/>
        <v>212.41</v>
      </c>
      <c r="Y80" s="46">
        <f t="shared" si="17"/>
        <v>212.41</v>
      </c>
      <c r="Z80" s="88">
        <f>W80+X80</f>
        <v>212.41</v>
      </c>
    </row>
    <row r="81" spans="1:26" ht="12.75" x14ac:dyDescent="0.2">
      <c r="A81" s="39" t="s">
        <v>322</v>
      </c>
      <c r="B81" s="45">
        <f t="shared" si="2"/>
        <v>1050</v>
      </c>
      <c r="C81" s="45">
        <f t="shared" si="3"/>
        <v>3469.5</v>
      </c>
      <c r="D81" s="45">
        <f t="shared" si="4"/>
        <v>231.3</v>
      </c>
      <c r="E81" s="45"/>
      <c r="F81" s="45"/>
      <c r="G81" s="45">
        <f t="shared" si="5"/>
        <v>5785.8</v>
      </c>
      <c r="H81" s="45">
        <f t="shared" si="6"/>
        <v>385.72</v>
      </c>
      <c r="I81" s="45"/>
      <c r="J81" s="45"/>
      <c r="K81" s="45">
        <f t="shared" si="7"/>
        <v>12542.56</v>
      </c>
      <c r="L81" s="45">
        <f t="shared" si="8"/>
        <v>783.91</v>
      </c>
      <c r="M81" s="45"/>
      <c r="N81" s="45"/>
      <c r="O81" s="45">
        <f t="shared" si="9"/>
        <v>0</v>
      </c>
      <c r="P81" s="45">
        <f t="shared" si="10"/>
        <v>0</v>
      </c>
      <c r="Q81" s="45">
        <f t="shared" si="11"/>
        <v>0</v>
      </c>
      <c r="R81" s="45">
        <f t="shared" si="12"/>
        <v>0</v>
      </c>
      <c r="S81" s="43">
        <f t="shared" si="13"/>
        <v>23198.789999999997</v>
      </c>
      <c r="T81" s="138" t="s">
        <v>322</v>
      </c>
      <c r="U81" s="81">
        <f t="shared" si="14"/>
        <v>23198.789999999997</v>
      </c>
      <c r="V81" s="54">
        <f t="shared" si="15"/>
        <v>1050</v>
      </c>
      <c r="W81" s="54">
        <f t="shared" si="18"/>
        <v>24248.789999999997</v>
      </c>
      <c r="X81" s="80">
        <f t="shared" si="16"/>
        <v>0</v>
      </c>
      <c r="Y81" s="46">
        <f t="shared" si="17"/>
        <v>23198.789999999997</v>
      </c>
      <c r="Z81" s="88">
        <f>W81+X81</f>
        <v>24248.789999999997</v>
      </c>
    </row>
    <row r="83" spans="1:26" x14ac:dyDescent="0.2">
      <c r="B83" s="46">
        <f t="shared" ref="B83:R83" si="20">SUM(B45:B81)</f>
        <v>104930</v>
      </c>
      <c r="C83" s="46">
        <f t="shared" si="20"/>
        <v>346487.40000000008</v>
      </c>
      <c r="D83" s="46">
        <f t="shared" si="20"/>
        <v>18966.599999999988</v>
      </c>
      <c r="E83" s="46"/>
      <c r="F83" s="46"/>
      <c r="G83" s="46">
        <f t="shared" si="20"/>
        <v>589765.88000000024</v>
      </c>
      <c r="H83" s="46">
        <f t="shared" si="20"/>
        <v>39343.440000000017</v>
      </c>
      <c r="I83" s="46"/>
      <c r="J83" s="46"/>
      <c r="K83" s="46">
        <f t="shared" si="20"/>
        <v>1235442.1600000004</v>
      </c>
      <c r="L83" s="46">
        <f t="shared" si="20"/>
        <v>63496.710000000043</v>
      </c>
      <c r="M83" s="46"/>
      <c r="N83" s="46"/>
      <c r="O83" s="46">
        <f t="shared" si="20"/>
        <v>0</v>
      </c>
      <c r="P83" s="46">
        <f t="shared" si="20"/>
        <v>0</v>
      </c>
      <c r="Q83" s="46">
        <f t="shared" si="20"/>
        <v>0</v>
      </c>
      <c r="R83" s="46">
        <f t="shared" si="20"/>
        <v>6584.7099999999982</v>
      </c>
      <c r="S83" s="46">
        <f>SUM(S45:S81)</f>
        <v>2300086.9</v>
      </c>
      <c r="U83" s="46">
        <f t="shared" ref="U83:Z83" si="21">SUM(U45:U81)</f>
        <v>2293502.1900000009</v>
      </c>
      <c r="V83" s="46">
        <f t="shared" si="21"/>
        <v>104930</v>
      </c>
      <c r="W83" s="46">
        <f t="shared" si="21"/>
        <v>2398432.1900000004</v>
      </c>
      <c r="X83" s="46">
        <f t="shared" si="21"/>
        <v>6584.7099999999982</v>
      </c>
      <c r="Y83" s="46">
        <f t="shared" si="21"/>
        <v>2300086.9</v>
      </c>
      <c r="Z83" s="46">
        <f t="shared" si="21"/>
        <v>2405016.9</v>
      </c>
    </row>
  </sheetData>
  <autoFilter ref="A1:AB48"/>
  <mergeCells count="1">
    <mergeCell ref="B43:P43"/>
  </mergeCells>
  <phoneticPr fontId="0" type="noConversion"/>
  <printOptions gridLines="1"/>
  <pageMargins left="0.17" right="0.18" top="0.5" bottom="0.5" header="0.5" footer="0.3"/>
  <pageSetup scale="90" orientation="landscape" r:id="rId1"/>
  <headerFooter alignWithMargins="0">
    <oddFooter>&amp;L&amp;F,  &amp;A&amp;C&amp;D&amp;R&amp;P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AE136"/>
  <sheetViews>
    <sheetView workbookViewId="0">
      <pane xSplit="2" ySplit="2" topLeftCell="C99" activePane="bottomRight" state="frozen"/>
      <selection pane="topRight" activeCell="C1" sqref="C1"/>
      <selection pane="bottomLeft" activeCell="A3" sqref="A3"/>
      <selection pane="bottomRight" activeCell="B109" sqref="B109"/>
    </sheetView>
  </sheetViews>
  <sheetFormatPr defaultRowHeight="12.75" x14ac:dyDescent="0.2"/>
  <cols>
    <col min="1" max="1" width="16.85546875" customWidth="1"/>
    <col min="2" max="2" width="60" customWidth="1"/>
    <col min="3" max="3" width="13.7109375" customWidth="1"/>
    <col min="4" max="4" width="22.28515625" style="85" customWidth="1"/>
    <col min="5" max="5" width="11.28515625" customWidth="1"/>
    <col min="18" max="18" width="47.42578125" style="85" customWidth="1"/>
    <col min="19" max="19" width="46.7109375" style="85" customWidth="1"/>
  </cols>
  <sheetData>
    <row r="1" spans="1:31" x14ac:dyDescent="0.2">
      <c r="A1" s="372" t="s">
        <v>246</v>
      </c>
      <c r="B1" s="378" t="s">
        <v>404</v>
      </c>
      <c r="C1" s="139"/>
      <c r="F1" s="376" t="s">
        <v>482</v>
      </c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144"/>
      <c r="S1" s="142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</row>
    <row r="2" spans="1:31" ht="48.75" thickBot="1" x14ac:dyDescent="0.25">
      <c r="A2" s="373"/>
      <c r="B2" s="379"/>
      <c r="C2" s="140" t="s">
        <v>312</v>
      </c>
      <c r="D2" s="145" t="s">
        <v>247</v>
      </c>
      <c r="E2" s="83" t="s">
        <v>609</v>
      </c>
      <c r="F2" s="84" t="s">
        <v>248</v>
      </c>
      <c r="G2" s="84" t="s">
        <v>249</v>
      </c>
      <c r="H2" s="84" t="s">
        <v>250</v>
      </c>
      <c r="I2" s="84" t="s">
        <v>251</v>
      </c>
      <c r="J2" s="84" t="s">
        <v>252</v>
      </c>
      <c r="K2" s="84" t="s">
        <v>253</v>
      </c>
      <c r="L2" s="84" t="s">
        <v>254</v>
      </c>
      <c r="M2" s="84" t="s">
        <v>255</v>
      </c>
      <c r="N2" s="84" t="s">
        <v>256</v>
      </c>
      <c r="O2" s="84" t="s">
        <v>257</v>
      </c>
      <c r="P2" s="84" t="s">
        <v>258</v>
      </c>
      <c r="Q2" s="84" t="s">
        <v>259</v>
      </c>
      <c r="R2" s="152" t="s">
        <v>449</v>
      </c>
      <c r="S2" s="143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</row>
    <row r="3" spans="1:31" x14ac:dyDescent="0.2">
      <c r="A3" t="s">
        <v>398</v>
      </c>
      <c r="B3" t="s">
        <v>399</v>
      </c>
      <c r="C3" t="s">
        <v>397</v>
      </c>
      <c r="D3" s="85" t="s">
        <v>416</v>
      </c>
      <c r="E3" s="146">
        <f t="shared" ref="E3:E34" si="0">SUM(F3:Q3)</f>
        <v>7</v>
      </c>
      <c r="F3" s="85">
        <v>0</v>
      </c>
      <c r="G3" s="85">
        <v>0</v>
      </c>
      <c r="H3">
        <v>0</v>
      </c>
      <c r="I3">
        <v>1</v>
      </c>
      <c r="J3">
        <v>0</v>
      </c>
      <c r="K3">
        <v>0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 s="85" t="s">
        <v>441</v>
      </c>
      <c r="S3"/>
    </row>
    <row r="4" spans="1:31" x14ac:dyDescent="0.2">
      <c r="A4" t="s">
        <v>52</v>
      </c>
      <c r="B4" s="85" t="s">
        <v>209</v>
      </c>
      <c r="C4" t="s">
        <v>311</v>
      </c>
      <c r="D4" s="85" t="s">
        <v>266</v>
      </c>
      <c r="E4" s="147">
        <f t="shared" si="0"/>
        <v>18</v>
      </c>
      <c r="F4" s="85">
        <v>1</v>
      </c>
      <c r="G4" s="85">
        <v>2</v>
      </c>
      <c r="H4">
        <v>1</v>
      </c>
      <c r="I4">
        <v>2</v>
      </c>
      <c r="J4">
        <v>1</v>
      </c>
      <c r="K4">
        <v>2</v>
      </c>
      <c r="L4">
        <v>1</v>
      </c>
      <c r="M4">
        <v>2</v>
      </c>
      <c r="N4">
        <v>1</v>
      </c>
      <c r="O4">
        <v>2</v>
      </c>
      <c r="P4">
        <v>1</v>
      </c>
      <c r="Q4">
        <v>2</v>
      </c>
      <c r="S4"/>
    </row>
    <row r="5" spans="1:31" x14ac:dyDescent="0.2">
      <c r="A5" t="s">
        <v>607</v>
      </c>
      <c r="B5" s="85" t="s">
        <v>608</v>
      </c>
      <c r="C5" t="s">
        <v>311</v>
      </c>
      <c r="D5" s="85" t="s">
        <v>266</v>
      </c>
      <c r="E5" s="147">
        <f t="shared" si="0"/>
        <v>14</v>
      </c>
      <c r="F5" s="85">
        <v>1</v>
      </c>
      <c r="G5" s="85">
        <v>0</v>
      </c>
      <c r="H5">
        <v>1</v>
      </c>
      <c r="I5">
        <v>1</v>
      </c>
      <c r="J5">
        <v>2</v>
      </c>
      <c r="K5">
        <v>2</v>
      </c>
      <c r="L5">
        <v>2</v>
      </c>
      <c r="M5">
        <v>2</v>
      </c>
      <c r="N5">
        <v>1</v>
      </c>
      <c r="O5">
        <v>1</v>
      </c>
      <c r="P5">
        <v>1</v>
      </c>
      <c r="Q5">
        <v>0</v>
      </c>
      <c r="R5" s="153"/>
      <c r="S5"/>
    </row>
    <row r="6" spans="1:31" x14ac:dyDescent="0.2">
      <c r="A6" t="s">
        <v>53</v>
      </c>
      <c r="B6" s="85" t="s">
        <v>85</v>
      </c>
      <c r="C6" t="s">
        <v>324</v>
      </c>
      <c r="D6" s="85" t="s">
        <v>277</v>
      </c>
      <c r="E6" s="147">
        <f t="shared" si="0"/>
        <v>0</v>
      </c>
      <c r="F6" s="85">
        <v>0</v>
      </c>
      <c r="G6" s="85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S6"/>
    </row>
    <row r="7" spans="1:31" ht="12.75" customHeight="1" x14ac:dyDescent="0.2">
      <c r="A7" t="s">
        <v>54</v>
      </c>
      <c r="B7" s="85" t="s">
        <v>86</v>
      </c>
      <c r="C7" t="s">
        <v>324</v>
      </c>
      <c r="D7" s="85" t="s">
        <v>277</v>
      </c>
      <c r="E7" s="147">
        <f t="shared" si="0"/>
        <v>16</v>
      </c>
      <c r="F7" s="85">
        <v>2</v>
      </c>
      <c r="G7" s="85">
        <v>2</v>
      </c>
      <c r="H7">
        <v>1</v>
      </c>
      <c r="I7">
        <v>1</v>
      </c>
      <c r="J7">
        <v>1</v>
      </c>
      <c r="K7">
        <v>1</v>
      </c>
      <c r="L7">
        <v>2</v>
      </c>
      <c r="M7">
        <v>2</v>
      </c>
      <c r="N7">
        <v>1</v>
      </c>
      <c r="O7">
        <v>1</v>
      </c>
      <c r="P7">
        <v>1</v>
      </c>
      <c r="Q7">
        <v>1</v>
      </c>
      <c r="R7" s="269"/>
      <c r="S7"/>
    </row>
    <row r="8" spans="1:31" x14ac:dyDescent="0.2">
      <c r="A8" t="s">
        <v>374</v>
      </c>
      <c r="B8" s="85" t="s">
        <v>408</v>
      </c>
      <c r="C8" t="s">
        <v>324</v>
      </c>
      <c r="D8" s="85" t="s">
        <v>277</v>
      </c>
      <c r="E8" s="147">
        <f t="shared" si="0"/>
        <v>14</v>
      </c>
      <c r="F8" s="85">
        <v>1</v>
      </c>
      <c r="G8" s="85">
        <v>0</v>
      </c>
      <c r="H8">
        <v>1</v>
      </c>
      <c r="I8">
        <v>1</v>
      </c>
      <c r="J8">
        <v>1</v>
      </c>
      <c r="K8">
        <v>2</v>
      </c>
      <c r="L8">
        <v>2</v>
      </c>
      <c r="M8">
        <v>2</v>
      </c>
      <c r="N8">
        <v>2</v>
      </c>
      <c r="O8">
        <v>1</v>
      </c>
      <c r="P8">
        <v>1</v>
      </c>
      <c r="Q8">
        <v>0</v>
      </c>
      <c r="S8"/>
    </row>
    <row r="9" spans="1:31" x14ac:dyDescent="0.2">
      <c r="A9" t="s">
        <v>303</v>
      </c>
      <c r="B9" s="85" t="s">
        <v>304</v>
      </c>
      <c r="C9" t="s">
        <v>326</v>
      </c>
      <c r="D9" s="85" t="s">
        <v>447</v>
      </c>
      <c r="E9" s="147">
        <f t="shared" si="0"/>
        <v>14</v>
      </c>
      <c r="F9" s="85">
        <v>2</v>
      </c>
      <c r="G9" s="85">
        <v>0</v>
      </c>
      <c r="H9">
        <v>1</v>
      </c>
      <c r="I9">
        <v>1</v>
      </c>
      <c r="J9">
        <v>2</v>
      </c>
      <c r="K9">
        <v>2</v>
      </c>
      <c r="L9">
        <v>2</v>
      </c>
      <c r="M9">
        <v>1</v>
      </c>
      <c r="N9">
        <v>1</v>
      </c>
      <c r="O9">
        <v>1</v>
      </c>
      <c r="P9">
        <v>1</v>
      </c>
      <c r="Q9">
        <v>0</v>
      </c>
      <c r="S9"/>
    </row>
    <row r="10" spans="1:31" x14ac:dyDescent="0.2">
      <c r="A10" t="s">
        <v>237</v>
      </c>
      <c r="B10" s="85" t="s">
        <v>238</v>
      </c>
      <c r="C10" t="s">
        <v>326</v>
      </c>
      <c r="D10" s="85" t="s">
        <v>279</v>
      </c>
      <c r="E10" s="147">
        <f t="shared" si="0"/>
        <v>0</v>
      </c>
      <c r="F10" s="85">
        <v>0</v>
      </c>
      <c r="G10" s="85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S10"/>
    </row>
    <row r="11" spans="1:31" ht="12.75" customHeight="1" x14ac:dyDescent="0.2">
      <c r="A11" t="s">
        <v>239</v>
      </c>
      <c r="B11" s="85" t="s">
        <v>240</v>
      </c>
      <c r="C11" t="s">
        <v>326</v>
      </c>
      <c r="D11" s="85" t="s">
        <v>279</v>
      </c>
      <c r="E11" s="147">
        <f t="shared" si="0"/>
        <v>17</v>
      </c>
      <c r="F11" s="85">
        <v>2</v>
      </c>
      <c r="G11" s="85">
        <v>1</v>
      </c>
      <c r="H11">
        <v>1</v>
      </c>
      <c r="I11">
        <v>1</v>
      </c>
      <c r="J11">
        <v>2</v>
      </c>
      <c r="K11">
        <v>2</v>
      </c>
      <c r="L11">
        <v>2</v>
      </c>
      <c r="M11">
        <v>1</v>
      </c>
      <c r="N11">
        <v>1</v>
      </c>
      <c r="O11">
        <v>1</v>
      </c>
      <c r="P11">
        <v>1</v>
      </c>
      <c r="Q11">
        <v>2</v>
      </c>
      <c r="S11"/>
    </row>
    <row r="12" spans="1:31" x14ac:dyDescent="0.2">
      <c r="A12" t="s">
        <v>392</v>
      </c>
      <c r="B12" s="85" t="s">
        <v>411</v>
      </c>
      <c r="C12" t="s">
        <v>326</v>
      </c>
      <c r="D12" s="85" t="s">
        <v>438</v>
      </c>
      <c r="E12" s="147">
        <f t="shared" si="0"/>
        <v>12</v>
      </c>
      <c r="F12" s="85">
        <v>1</v>
      </c>
      <c r="G12" s="85">
        <v>0</v>
      </c>
      <c r="H12">
        <v>1</v>
      </c>
      <c r="I12">
        <v>2</v>
      </c>
      <c r="J12">
        <v>2</v>
      </c>
      <c r="K12">
        <v>2</v>
      </c>
      <c r="L12">
        <v>2</v>
      </c>
      <c r="M12">
        <v>0</v>
      </c>
      <c r="N12">
        <v>1</v>
      </c>
      <c r="O12">
        <v>0</v>
      </c>
      <c r="P12">
        <v>1</v>
      </c>
      <c r="Q12">
        <v>0</v>
      </c>
      <c r="S12"/>
    </row>
    <row r="13" spans="1:31" x14ac:dyDescent="0.2">
      <c r="A13" s="162">
        <v>11264500</v>
      </c>
      <c r="B13" s="85" t="s">
        <v>493</v>
      </c>
      <c r="C13" t="s">
        <v>329</v>
      </c>
      <c r="D13" s="85" t="s">
        <v>287</v>
      </c>
      <c r="E13" s="147">
        <v>0</v>
      </c>
      <c r="F13" s="374" t="s">
        <v>670</v>
      </c>
      <c r="G13" s="375"/>
      <c r="H13" s="375"/>
      <c r="I13" s="375"/>
      <c r="J13" s="375"/>
      <c r="K13" s="375"/>
      <c r="L13" s="375"/>
      <c r="M13" s="375"/>
      <c r="N13" s="375"/>
      <c r="O13" s="375"/>
      <c r="P13" s="375"/>
      <c r="Q13" s="375"/>
      <c r="S13"/>
    </row>
    <row r="14" spans="1:31" x14ac:dyDescent="0.2">
      <c r="A14" t="s">
        <v>171</v>
      </c>
      <c r="B14" s="85" t="s">
        <v>172</v>
      </c>
      <c r="C14" t="s">
        <v>329</v>
      </c>
      <c r="D14" s="85" t="s">
        <v>440</v>
      </c>
      <c r="E14" s="147">
        <f t="shared" si="0"/>
        <v>18</v>
      </c>
      <c r="F14" s="85">
        <v>1</v>
      </c>
      <c r="G14" s="85">
        <v>1</v>
      </c>
      <c r="H14">
        <v>1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1</v>
      </c>
      <c r="P14">
        <v>1</v>
      </c>
      <c r="Q14">
        <v>1</v>
      </c>
      <c r="S14"/>
    </row>
    <row r="15" spans="1:31" x14ac:dyDescent="0.2">
      <c r="A15" t="s">
        <v>65</v>
      </c>
      <c r="B15" s="85" t="s">
        <v>66</v>
      </c>
      <c r="C15" t="s">
        <v>329</v>
      </c>
      <c r="D15" s="85" t="s">
        <v>287</v>
      </c>
      <c r="E15" s="147">
        <v>0</v>
      </c>
      <c r="F15" s="85">
        <v>0</v>
      </c>
      <c r="G15" s="8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s="250" t="s">
        <v>617</v>
      </c>
      <c r="S15"/>
    </row>
    <row r="16" spans="1:31" x14ac:dyDescent="0.2">
      <c r="A16" t="s">
        <v>67</v>
      </c>
      <c r="B16" s="85" t="s">
        <v>68</v>
      </c>
      <c r="C16" t="s">
        <v>329</v>
      </c>
      <c r="D16" s="85" t="s">
        <v>287</v>
      </c>
      <c r="E16" s="147">
        <f t="shared" si="0"/>
        <v>18</v>
      </c>
      <c r="F16" s="85">
        <v>1</v>
      </c>
      <c r="G16" s="85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v>2</v>
      </c>
      <c r="N16">
        <v>2</v>
      </c>
      <c r="O16">
        <v>2</v>
      </c>
      <c r="P16">
        <v>1</v>
      </c>
      <c r="Q16">
        <v>1</v>
      </c>
      <c r="S16"/>
    </row>
    <row r="17" spans="1:19" x14ac:dyDescent="0.2">
      <c r="A17" t="s">
        <v>178</v>
      </c>
      <c r="B17" s="85" t="s">
        <v>64</v>
      </c>
      <c r="C17" t="s">
        <v>329</v>
      </c>
      <c r="D17" s="85" t="s">
        <v>287</v>
      </c>
      <c r="E17" s="147">
        <f t="shared" si="0"/>
        <v>0</v>
      </c>
      <c r="F17" s="85">
        <v>0</v>
      </c>
      <c r="G17" s="85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S17"/>
    </row>
    <row r="18" spans="1:19" x14ac:dyDescent="0.2">
      <c r="A18" t="s">
        <v>62</v>
      </c>
      <c r="B18" s="85" t="s">
        <v>288</v>
      </c>
      <c r="C18" t="s">
        <v>329</v>
      </c>
      <c r="D18" s="85" t="s">
        <v>287</v>
      </c>
      <c r="E18" s="147">
        <f t="shared" si="0"/>
        <v>14</v>
      </c>
      <c r="F18" s="85">
        <v>1</v>
      </c>
      <c r="G18" s="85">
        <v>0</v>
      </c>
      <c r="H18">
        <v>1</v>
      </c>
      <c r="I18">
        <v>2</v>
      </c>
      <c r="J18">
        <v>2</v>
      </c>
      <c r="K18">
        <v>1</v>
      </c>
      <c r="L18">
        <v>1</v>
      </c>
      <c r="M18">
        <v>2</v>
      </c>
      <c r="N18">
        <v>2</v>
      </c>
      <c r="O18">
        <v>1</v>
      </c>
      <c r="P18">
        <v>1</v>
      </c>
      <c r="Q18">
        <v>0</v>
      </c>
      <c r="S18"/>
    </row>
    <row r="19" spans="1:19" x14ac:dyDescent="0.2">
      <c r="A19" t="s">
        <v>195</v>
      </c>
      <c r="B19" s="85" t="s">
        <v>196</v>
      </c>
      <c r="C19" t="s">
        <v>321</v>
      </c>
      <c r="D19" s="85" t="s">
        <v>433</v>
      </c>
      <c r="E19" s="147">
        <f t="shared" si="0"/>
        <v>24</v>
      </c>
      <c r="F19" s="85">
        <v>1</v>
      </c>
      <c r="G19" s="85">
        <v>1</v>
      </c>
      <c r="H19">
        <v>1</v>
      </c>
      <c r="I19">
        <v>1</v>
      </c>
      <c r="J19">
        <v>1</v>
      </c>
      <c r="K19">
        <v>1</v>
      </c>
      <c r="L19">
        <v>3</v>
      </c>
      <c r="M19">
        <v>3</v>
      </c>
      <c r="N19">
        <v>3</v>
      </c>
      <c r="O19">
        <v>3</v>
      </c>
      <c r="P19">
        <v>3</v>
      </c>
      <c r="Q19">
        <v>3</v>
      </c>
      <c r="S19"/>
    </row>
    <row r="20" spans="1:19" x14ac:dyDescent="0.2">
      <c r="A20" t="s">
        <v>197</v>
      </c>
      <c r="B20" s="85" t="s">
        <v>198</v>
      </c>
      <c r="C20" t="s">
        <v>321</v>
      </c>
      <c r="D20" s="85" t="s">
        <v>433</v>
      </c>
      <c r="E20" s="147">
        <f t="shared" si="0"/>
        <v>18</v>
      </c>
      <c r="F20" s="85">
        <v>1</v>
      </c>
      <c r="G20" s="85">
        <v>1</v>
      </c>
      <c r="H20">
        <v>1</v>
      </c>
      <c r="I20">
        <v>1</v>
      </c>
      <c r="J20">
        <v>1</v>
      </c>
      <c r="K20">
        <v>1</v>
      </c>
      <c r="L20">
        <v>2</v>
      </c>
      <c r="M20">
        <v>2</v>
      </c>
      <c r="N20">
        <v>2</v>
      </c>
      <c r="O20">
        <v>2</v>
      </c>
      <c r="P20">
        <v>2</v>
      </c>
      <c r="Q20">
        <v>2</v>
      </c>
      <c r="S20"/>
    </row>
    <row r="21" spans="1:19" x14ac:dyDescent="0.2">
      <c r="A21" t="s">
        <v>190</v>
      </c>
      <c r="B21" s="85" t="s">
        <v>173</v>
      </c>
      <c r="C21" t="s">
        <v>321</v>
      </c>
      <c r="D21" s="85" t="s">
        <v>446</v>
      </c>
      <c r="E21" s="147">
        <f t="shared" si="0"/>
        <v>18</v>
      </c>
      <c r="F21" s="85">
        <v>1</v>
      </c>
      <c r="G21" s="85">
        <v>1</v>
      </c>
      <c r="H21">
        <v>1</v>
      </c>
      <c r="I21">
        <v>1</v>
      </c>
      <c r="J21">
        <v>1</v>
      </c>
      <c r="K21">
        <v>2</v>
      </c>
      <c r="L21">
        <v>2</v>
      </c>
      <c r="M21">
        <v>2</v>
      </c>
      <c r="N21">
        <v>2</v>
      </c>
      <c r="O21">
        <v>2</v>
      </c>
      <c r="P21">
        <v>2</v>
      </c>
      <c r="Q21">
        <v>1</v>
      </c>
      <c r="S21"/>
    </row>
    <row r="22" spans="1:19" ht="12.75" customHeight="1" x14ac:dyDescent="0.2">
      <c r="A22" t="s">
        <v>33</v>
      </c>
      <c r="B22" s="85" t="s">
        <v>37</v>
      </c>
      <c r="C22" s="86" t="s">
        <v>618</v>
      </c>
      <c r="D22" s="85" t="s">
        <v>260</v>
      </c>
      <c r="E22" s="147">
        <f t="shared" si="0"/>
        <v>18</v>
      </c>
      <c r="F22" s="85">
        <v>2</v>
      </c>
      <c r="G22" s="85">
        <v>1</v>
      </c>
      <c r="H22">
        <v>1</v>
      </c>
      <c r="I22">
        <v>1</v>
      </c>
      <c r="J22">
        <v>1</v>
      </c>
      <c r="K22">
        <v>2</v>
      </c>
      <c r="L22">
        <v>2</v>
      </c>
      <c r="M22">
        <v>1</v>
      </c>
      <c r="N22">
        <v>1</v>
      </c>
      <c r="O22">
        <v>2</v>
      </c>
      <c r="P22">
        <v>2</v>
      </c>
      <c r="Q22">
        <v>2</v>
      </c>
      <c r="S22"/>
    </row>
    <row r="23" spans="1:19" x14ac:dyDescent="0.2">
      <c r="A23" t="s">
        <v>34</v>
      </c>
      <c r="B23" s="85" t="s">
        <v>35</v>
      </c>
      <c r="C23" s="86" t="s">
        <v>618</v>
      </c>
      <c r="D23" s="85" t="s">
        <v>260</v>
      </c>
      <c r="E23" s="147">
        <f t="shared" si="0"/>
        <v>18</v>
      </c>
      <c r="F23" s="85">
        <v>1</v>
      </c>
      <c r="G23" s="85">
        <v>1</v>
      </c>
      <c r="H23">
        <v>1</v>
      </c>
      <c r="I23">
        <v>1</v>
      </c>
      <c r="J23">
        <v>1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1</v>
      </c>
      <c r="S23"/>
    </row>
    <row r="24" spans="1:19" x14ac:dyDescent="0.2">
      <c r="A24" t="s">
        <v>36</v>
      </c>
      <c r="B24" s="85" t="s">
        <v>38</v>
      </c>
      <c r="C24" s="86" t="s">
        <v>618</v>
      </c>
      <c r="D24" s="85" t="s">
        <v>260</v>
      </c>
      <c r="E24" s="147">
        <f t="shared" si="0"/>
        <v>24</v>
      </c>
      <c r="F24" s="85">
        <v>1</v>
      </c>
      <c r="G24" s="85">
        <v>1</v>
      </c>
      <c r="H24">
        <v>1</v>
      </c>
      <c r="I24">
        <v>1</v>
      </c>
      <c r="J24">
        <v>2</v>
      </c>
      <c r="K24">
        <v>2</v>
      </c>
      <c r="L24">
        <v>2</v>
      </c>
      <c r="M24">
        <v>3</v>
      </c>
      <c r="N24">
        <v>3</v>
      </c>
      <c r="O24">
        <v>3</v>
      </c>
      <c r="P24">
        <v>3</v>
      </c>
      <c r="Q24">
        <v>2</v>
      </c>
      <c r="S24"/>
    </row>
    <row r="25" spans="1:19" x14ac:dyDescent="0.2">
      <c r="A25" t="s">
        <v>352</v>
      </c>
      <c r="B25" s="85" t="s">
        <v>351</v>
      </c>
      <c r="C25" t="s">
        <v>350</v>
      </c>
      <c r="D25" s="85" t="s">
        <v>265</v>
      </c>
      <c r="E25" s="147">
        <f t="shared" si="0"/>
        <v>14</v>
      </c>
      <c r="F25" s="85">
        <v>1</v>
      </c>
      <c r="G25" s="85">
        <v>0</v>
      </c>
      <c r="H25">
        <v>1</v>
      </c>
      <c r="I25">
        <v>1</v>
      </c>
      <c r="J25">
        <v>2</v>
      </c>
      <c r="K25">
        <v>2</v>
      </c>
      <c r="L25">
        <v>2</v>
      </c>
      <c r="M25">
        <v>2</v>
      </c>
      <c r="N25">
        <v>1</v>
      </c>
      <c r="O25">
        <v>1</v>
      </c>
      <c r="P25">
        <v>1</v>
      </c>
      <c r="Q25">
        <v>0</v>
      </c>
      <c r="S25"/>
    </row>
    <row r="26" spans="1:19" x14ac:dyDescent="0.2">
      <c r="A26" t="s">
        <v>349</v>
      </c>
      <c r="B26" s="85" t="s">
        <v>348</v>
      </c>
      <c r="C26" t="s">
        <v>309</v>
      </c>
      <c r="D26" s="85" t="s">
        <v>263</v>
      </c>
      <c r="E26" s="147">
        <f t="shared" si="0"/>
        <v>14</v>
      </c>
      <c r="F26" s="85">
        <v>1</v>
      </c>
      <c r="G26" s="85">
        <v>0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1</v>
      </c>
      <c r="Q26">
        <v>0</v>
      </c>
      <c r="S26"/>
    </row>
    <row r="27" spans="1:19" x14ac:dyDescent="0.2">
      <c r="A27" t="s">
        <v>232</v>
      </c>
      <c r="B27" s="85" t="s">
        <v>29</v>
      </c>
      <c r="C27" t="s">
        <v>309</v>
      </c>
      <c r="D27" s="85" t="s">
        <v>263</v>
      </c>
      <c r="E27" s="147">
        <f t="shared" si="0"/>
        <v>24</v>
      </c>
      <c r="F27" s="85">
        <v>2</v>
      </c>
      <c r="G27" s="85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S27"/>
    </row>
    <row r="28" spans="1:19" ht="12.75" customHeight="1" x14ac:dyDescent="0.2">
      <c r="A28" t="s">
        <v>233</v>
      </c>
      <c r="B28" s="85" t="s">
        <v>146</v>
      </c>
      <c r="C28" t="s">
        <v>309</v>
      </c>
      <c r="D28" s="85" t="s">
        <v>263</v>
      </c>
      <c r="E28" s="147">
        <f t="shared" si="0"/>
        <v>14</v>
      </c>
      <c r="F28" s="85">
        <v>2</v>
      </c>
      <c r="G28" s="85">
        <v>2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S28"/>
    </row>
    <row r="29" spans="1:19" x14ac:dyDescent="0.2">
      <c r="A29" t="s">
        <v>569</v>
      </c>
      <c r="B29" s="85" t="s">
        <v>570</v>
      </c>
      <c r="C29" t="s">
        <v>309</v>
      </c>
      <c r="D29" s="85" t="s">
        <v>263</v>
      </c>
      <c r="E29" s="147">
        <f t="shared" si="0"/>
        <v>18</v>
      </c>
      <c r="F29" s="85">
        <v>1</v>
      </c>
      <c r="G29" s="85">
        <v>2</v>
      </c>
      <c r="H29">
        <v>1</v>
      </c>
      <c r="I29">
        <v>2</v>
      </c>
      <c r="J29">
        <v>1</v>
      </c>
      <c r="K29">
        <v>2</v>
      </c>
      <c r="L29">
        <v>1</v>
      </c>
      <c r="M29">
        <v>2</v>
      </c>
      <c r="N29">
        <v>1</v>
      </c>
      <c r="O29">
        <v>2</v>
      </c>
      <c r="P29">
        <v>1</v>
      </c>
      <c r="Q29">
        <v>2</v>
      </c>
      <c r="S29"/>
    </row>
    <row r="30" spans="1:19" x14ac:dyDescent="0.2">
      <c r="A30" s="85" t="s">
        <v>363</v>
      </c>
      <c r="B30" s="85" t="s">
        <v>364</v>
      </c>
      <c r="C30" t="s">
        <v>313</v>
      </c>
      <c r="D30" s="85" t="s">
        <v>268</v>
      </c>
      <c r="E30" s="147">
        <f t="shared" si="0"/>
        <v>14</v>
      </c>
      <c r="F30" s="85">
        <v>1</v>
      </c>
      <c r="G30" s="85">
        <v>0</v>
      </c>
      <c r="H30">
        <v>1</v>
      </c>
      <c r="I30">
        <v>0</v>
      </c>
      <c r="J30">
        <v>1</v>
      </c>
      <c r="K30">
        <v>2</v>
      </c>
      <c r="L30">
        <v>2</v>
      </c>
      <c r="M30">
        <v>2</v>
      </c>
      <c r="N30">
        <v>2</v>
      </c>
      <c r="O30">
        <v>2</v>
      </c>
      <c r="P30">
        <v>1</v>
      </c>
      <c r="Q30">
        <v>0</v>
      </c>
      <c r="S30"/>
    </row>
    <row r="31" spans="1:19" x14ac:dyDescent="0.2">
      <c r="A31" s="85" t="s">
        <v>41</v>
      </c>
      <c r="B31" s="85" t="s">
        <v>79</v>
      </c>
      <c r="C31" t="s">
        <v>313</v>
      </c>
      <c r="D31" s="85" t="s">
        <v>268</v>
      </c>
      <c r="E31" s="147">
        <f t="shared" si="0"/>
        <v>24</v>
      </c>
      <c r="F31" s="85">
        <v>1</v>
      </c>
      <c r="G31" s="85">
        <v>1</v>
      </c>
      <c r="H31">
        <v>1</v>
      </c>
      <c r="I31">
        <v>1</v>
      </c>
      <c r="J31">
        <v>2</v>
      </c>
      <c r="K31">
        <v>2</v>
      </c>
      <c r="L31">
        <v>2</v>
      </c>
      <c r="M31">
        <v>3</v>
      </c>
      <c r="N31">
        <v>3</v>
      </c>
      <c r="O31">
        <v>3</v>
      </c>
      <c r="P31">
        <v>3</v>
      </c>
      <c r="Q31">
        <v>2</v>
      </c>
      <c r="S31"/>
    </row>
    <row r="32" spans="1:19" x14ac:dyDescent="0.2">
      <c r="A32" s="85" t="s">
        <v>42</v>
      </c>
      <c r="B32" s="85" t="s">
        <v>80</v>
      </c>
      <c r="C32" t="s">
        <v>313</v>
      </c>
      <c r="D32" s="85" t="s">
        <v>268</v>
      </c>
      <c r="E32" s="147">
        <f t="shared" si="0"/>
        <v>14</v>
      </c>
      <c r="F32" s="85">
        <v>1</v>
      </c>
      <c r="G32" s="85">
        <v>0</v>
      </c>
      <c r="H32">
        <v>1</v>
      </c>
      <c r="I32">
        <v>0</v>
      </c>
      <c r="J32">
        <v>1</v>
      </c>
      <c r="K32">
        <v>2</v>
      </c>
      <c r="L32">
        <v>2</v>
      </c>
      <c r="M32">
        <v>2</v>
      </c>
      <c r="N32">
        <v>2</v>
      </c>
      <c r="O32">
        <v>2</v>
      </c>
      <c r="P32">
        <v>1</v>
      </c>
      <c r="Q32">
        <v>0</v>
      </c>
      <c r="S32"/>
    </row>
    <row r="33" spans="1:19" x14ac:dyDescent="0.2">
      <c r="A33" s="85" t="s">
        <v>102</v>
      </c>
      <c r="B33" s="85" t="s">
        <v>103</v>
      </c>
      <c r="C33" t="s">
        <v>313</v>
      </c>
      <c r="D33" s="85" t="s">
        <v>268</v>
      </c>
      <c r="E33" s="147">
        <f t="shared" si="0"/>
        <v>14</v>
      </c>
      <c r="F33" s="85">
        <v>1</v>
      </c>
      <c r="G33" s="85">
        <v>0</v>
      </c>
      <c r="H33">
        <v>1</v>
      </c>
      <c r="I33">
        <v>0</v>
      </c>
      <c r="J33">
        <v>1</v>
      </c>
      <c r="K33">
        <v>2</v>
      </c>
      <c r="L33">
        <v>2</v>
      </c>
      <c r="M33">
        <v>2</v>
      </c>
      <c r="N33">
        <v>2</v>
      </c>
      <c r="O33">
        <v>2</v>
      </c>
      <c r="P33">
        <v>1</v>
      </c>
      <c r="Q33">
        <v>0</v>
      </c>
      <c r="S33"/>
    </row>
    <row r="34" spans="1:19" x14ac:dyDescent="0.2">
      <c r="A34" t="s">
        <v>47</v>
      </c>
      <c r="B34" s="85" t="s">
        <v>48</v>
      </c>
      <c r="C34" t="s">
        <v>316</v>
      </c>
      <c r="D34" s="85" t="s">
        <v>270</v>
      </c>
      <c r="E34" s="147">
        <f t="shared" si="0"/>
        <v>14</v>
      </c>
      <c r="F34" s="85">
        <v>1</v>
      </c>
      <c r="G34" s="85">
        <v>0</v>
      </c>
      <c r="H34">
        <v>1</v>
      </c>
      <c r="I34">
        <v>0</v>
      </c>
      <c r="J34">
        <v>1</v>
      </c>
      <c r="K34">
        <v>2</v>
      </c>
      <c r="L34">
        <v>2</v>
      </c>
      <c r="M34">
        <v>2</v>
      </c>
      <c r="N34">
        <v>2</v>
      </c>
      <c r="O34">
        <v>2</v>
      </c>
      <c r="P34">
        <v>1</v>
      </c>
      <c r="Q34">
        <v>0</v>
      </c>
      <c r="S34"/>
    </row>
    <row r="35" spans="1:19" x14ac:dyDescent="0.2">
      <c r="A35" t="s">
        <v>413</v>
      </c>
      <c r="B35" s="85" t="s">
        <v>407</v>
      </c>
      <c r="C35" t="s">
        <v>313</v>
      </c>
      <c r="D35" s="85" t="s">
        <v>445</v>
      </c>
      <c r="E35" s="147">
        <f t="shared" ref="E35:E68" si="1">SUM(F35:Q35)</f>
        <v>14</v>
      </c>
      <c r="F35" s="85">
        <v>1</v>
      </c>
      <c r="G35" s="85">
        <v>0</v>
      </c>
      <c r="H35">
        <v>1</v>
      </c>
      <c r="I35">
        <v>0</v>
      </c>
      <c r="J35">
        <v>1</v>
      </c>
      <c r="K35">
        <v>2</v>
      </c>
      <c r="L35">
        <v>2</v>
      </c>
      <c r="M35">
        <v>2</v>
      </c>
      <c r="N35">
        <v>2</v>
      </c>
      <c r="O35">
        <v>2</v>
      </c>
      <c r="P35">
        <v>1</v>
      </c>
      <c r="Q35">
        <v>0</v>
      </c>
      <c r="S35"/>
    </row>
    <row r="36" spans="1:19" x14ac:dyDescent="0.2">
      <c r="A36" t="s">
        <v>201</v>
      </c>
      <c r="B36" s="85" t="s">
        <v>192</v>
      </c>
      <c r="C36" t="s">
        <v>331</v>
      </c>
      <c r="D36" s="85" t="s">
        <v>284</v>
      </c>
      <c r="E36" s="147">
        <f t="shared" si="1"/>
        <v>24</v>
      </c>
      <c r="F36" s="85">
        <v>2</v>
      </c>
      <c r="G36" s="85">
        <v>2</v>
      </c>
      <c r="H36">
        <v>2</v>
      </c>
      <c r="I36">
        <v>2</v>
      </c>
      <c r="J36">
        <v>2</v>
      </c>
      <c r="K36">
        <v>2</v>
      </c>
      <c r="L36">
        <v>2</v>
      </c>
      <c r="M36">
        <v>2</v>
      </c>
      <c r="N36">
        <v>2</v>
      </c>
      <c r="O36">
        <v>2</v>
      </c>
      <c r="P36">
        <v>2</v>
      </c>
      <c r="Q36">
        <v>2</v>
      </c>
      <c r="S36"/>
    </row>
    <row r="37" spans="1:19" x14ac:dyDescent="0.2">
      <c r="A37" t="s">
        <v>202</v>
      </c>
      <c r="B37" s="85" t="s">
        <v>193</v>
      </c>
      <c r="C37" t="s">
        <v>331</v>
      </c>
      <c r="D37" s="85" t="s">
        <v>284</v>
      </c>
      <c r="E37" s="147">
        <f t="shared" si="1"/>
        <v>14</v>
      </c>
      <c r="F37" s="85">
        <v>1</v>
      </c>
      <c r="G37" s="85">
        <v>0</v>
      </c>
      <c r="H37">
        <v>1</v>
      </c>
      <c r="I37">
        <v>1</v>
      </c>
      <c r="J37">
        <v>1</v>
      </c>
      <c r="K37">
        <v>1</v>
      </c>
      <c r="L37">
        <v>2</v>
      </c>
      <c r="M37">
        <v>2</v>
      </c>
      <c r="N37">
        <v>2</v>
      </c>
      <c r="O37">
        <v>2</v>
      </c>
      <c r="P37">
        <v>1</v>
      </c>
      <c r="Q37">
        <v>0</v>
      </c>
      <c r="S37"/>
    </row>
    <row r="38" spans="1:19" x14ac:dyDescent="0.2">
      <c r="A38" t="s">
        <v>567</v>
      </c>
      <c r="B38" s="85" t="s">
        <v>568</v>
      </c>
      <c r="C38" t="s">
        <v>331</v>
      </c>
      <c r="D38" s="85" t="s">
        <v>284</v>
      </c>
      <c r="E38" s="147">
        <f t="shared" si="1"/>
        <v>18</v>
      </c>
      <c r="F38" s="85">
        <v>1</v>
      </c>
      <c r="G38" s="85">
        <v>1</v>
      </c>
      <c r="H38">
        <v>1</v>
      </c>
      <c r="I38">
        <v>1</v>
      </c>
      <c r="J38">
        <v>1</v>
      </c>
      <c r="K38" s="85">
        <v>2</v>
      </c>
      <c r="L38" s="85">
        <v>2</v>
      </c>
      <c r="M38" s="85">
        <v>2</v>
      </c>
      <c r="N38" s="85">
        <v>2</v>
      </c>
      <c r="O38" s="85">
        <v>2</v>
      </c>
      <c r="P38" s="85">
        <v>2</v>
      </c>
      <c r="Q38">
        <v>1</v>
      </c>
      <c r="S38"/>
    </row>
    <row r="39" spans="1:19" x14ac:dyDescent="0.2">
      <c r="A39" t="s">
        <v>124</v>
      </c>
      <c r="B39" s="85" t="s">
        <v>128</v>
      </c>
      <c r="C39" t="s">
        <v>318</v>
      </c>
      <c r="D39" s="85" t="s">
        <v>272</v>
      </c>
      <c r="E39" s="147">
        <f t="shared" si="1"/>
        <v>18</v>
      </c>
      <c r="F39" s="85">
        <v>1</v>
      </c>
      <c r="G39" s="85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3</v>
      </c>
      <c r="N39">
        <v>3</v>
      </c>
      <c r="O39">
        <v>2</v>
      </c>
      <c r="P39">
        <v>2</v>
      </c>
      <c r="Q39">
        <v>1</v>
      </c>
      <c r="S39"/>
    </row>
    <row r="40" spans="1:19" x14ac:dyDescent="0.2">
      <c r="A40" t="s">
        <v>125</v>
      </c>
      <c r="B40" s="85" t="s">
        <v>129</v>
      </c>
      <c r="C40" t="s">
        <v>318</v>
      </c>
      <c r="D40" s="85" t="s">
        <v>272</v>
      </c>
      <c r="E40" s="147">
        <f t="shared" si="1"/>
        <v>24</v>
      </c>
      <c r="F40" s="85">
        <v>1</v>
      </c>
      <c r="G40" s="85">
        <v>1</v>
      </c>
      <c r="H40">
        <v>1</v>
      </c>
      <c r="I40">
        <v>1</v>
      </c>
      <c r="J40">
        <v>2</v>
      </c>
      <c r="K40">
        <v>2</v>
      </c>
      <c r="L40">
        <v>2</v>
      </c>
      <c r="M40">
        <v>3</v>
      </c>
      <c r="N40">
        <v>3</v>
      </c>
      <c r="O40">
        <v>3</v>
      </c>
      <c r="P40">
        <v>3</v>
      </c>
      <c r="Q40">
        <v>2</v>
      </c>
      <c r="S40"/>
    </row>
    <row r="41" spans="1:19" x14ac:dyDescent="0.2">
      <c r="A41" t="s">
        <v>298</v>
      </c>
      <c r="B41" s="85" t="s">
        <v>299</v>
      </c>
      <c r="C41" t="s">
        <v>334</v>
      </c>
      <c r="D41" s="85" t="s">
        <v>417</v>
      </c>
      <c r="E41" s="147">
        <f t="shared" si="1"/>
        <v>14</v>
      </c>
      <c r="F41" s="85">
        <v>1</v>
      </c>
      <c r="G41" s="85">
        <v>0</v>
      </c>
      <c r="H41">
        <v>1</v>
      </c>
      <c r="I41">
        <v>1</v>
      </c>
      <c r="J41">
        <v>1</v>
      </c>
      <c r="K41" s="85">
        <v>2</v>
      </c>
      <c r="L41">
        <v>2</v>
      </c>
      <c r="M41">
        <v>2</v>
      </c>
      <c r="N41">
        <v>2</v>
      </c>
      <c r="O41">
        <v>1</v>
      </c>
      <c r="P41">
        <v>1</v>
      </c>
      <c r="Q41">
        <v>0</v>
      </c>
      <c r="R41" s="153"/>
      <c r="S41"/>
    </row>
    <row r="42" spans="1:19" x14ac:dyDescent="0.2">
      <c r="A42" t="s">
        <v>300</v>
      </c>
      <c r="B42" s="85" t="s">
        <v>434</v>
      </c>
      <c r="C42" t="s">
        <v>334</v>
      </c>
      <c r="D42" s="85" t="s">
        <v>417</v>
      </c>
      <c r="E42" s="147">
        <f t="shared" si="1"/>
        <v>18</v>
      </c>
      <c r="F42" s="85">
        <v>1</v>
      </c>
      <c r="G42" s="85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3</v>
      </c>
      <c r="N42">
        <v>3</v>
      </c>
      <c r="O42">
        <v>2</v>
      </c>
      <c r="P42">
        <v>2</v>
      </c>
      <c r="Q42">
        <v>1</v>
      </c>
      <c r="S42"/>
    </row>
    <row r="43" spans="1:19" x14ac:dyDescent="0.2">
      <c r="A43" t="s">
        <v>354</v>
      </c>
      <c r="B43" s="85" t="s">
        <v>355</v>
      </c>
      <c r="C43" t="s">
        <v>353</v>
      </c>
      <c r="D43" s="85" t="s">
        <v>442</v>
      </c>
      <c r="E43" s="147">
        <f t="shared" si="1"/>
        <v>14</v>
      </c>
      <c r="F43" s="85">
        <v>1</v>
      </c>
      <c r="G43" s="85">
        <v>0</v>
      </c>
      <c r="H43">
        <v>1</v>
      </c>
      <c r="I43">
        <v>2</v>
      </c>
      <c r="J43">
        <v>2</v>
      </c>
      <c r="K43">
        <v>2</v>
      </c>
      <c r="L43">
        <v>2</v>
      </c>
      <c r="M43">
        <v>2</v>
      </c>
      <c r="N43">
        <v>1</v>
      </c>
      <c r="O43">
        <v>0</v>
      </c>
      <c r="P43">
        <v>1</v>
      </c>
      <c r="Q43">
        <v>0</v>
      </c>
      <c r="S43"/>
    </row>
    <row r="44" spans="1:19" x14ac:dyDescent="0.2">
      <c r="A44" t="s">
        <v>361</v>
      </c>
      <c r="B44" s="85" t="s">
        <v>356</v>
      </c>
      <c r="C44" t="s">
        <v>353</v>
      </c>
      <c r="D44" s="85" t="s">
        <v>442</v>
      </c>
      <c r="E44" s="147">
        <f t="shared" si="1"/>
        <v>14</v>
      </c>
      <c r="F44" s="85">
        <v>1</v>
      </c>
      <c r="G44" s="85">
        <v>0</v>
      </c>
      <c r="H44">
        <v>1</v>
      </c>
      <c r="I44">
        <v>2</v>
      </c>
      <c r="J44">
        <v>2</v>
      </c>
      <c r="K44">
        <v>2</v>
      </c>
      <c r="L44">
        <v>2</v>
      </c>
      <c r="M44">
        <v>1</v>
      </c>
      <c r="N44">
        <v>1</v>
      </c>
      <c r="O44">
        <v>1</v>
      </c>
      <c r="P44">
        <v>1</v>
      </c>
      <c r="Q44">
        <v>0</v>
      </c>
      <c r="S44"/>
    </row>
    <row r="45" spans="1:19" x14ac:dyDescent="0.2">
      <c r="A45" t="s">
        <v>360</v>
      </c>
      <c r="B45" s="85" t="s">
        <v>357</v>
      </c>
      <c r="C45" t="s">
        <v>353</v>
      </c>
      <c r="D45" s="85" t="s">
        <v>442</v>
      </c>
      <c r="E45" s="147">
        <f t="shared" si="1"/>
        <v>14</v>
      </c>
      <c r="F45" s="85">
        <v>1</v>
      </c>
      <c r="G45" s="85">
        <v>0</v>
      </c>
      <c r="H45">
        <v>1</v>
      </c>
      <c r="I45">
        <v>2</v>
      </c>
      <c r="J45">
        <v>2</v>
      </c>
      <c r="K45">
        <v>2</v>
      </c>
      <c r="L45">
        <v>2</v>
      </c>
      <c r="M45">
        <v>1</v>
      </c>
      <c r="N45">
        <v>1</v>
      </c>
      <c r="O45">
        <v>1</v>
      </c>
      <c r="P45">
        <v>1</v>
      </c>
      <c r="Q45">
        <v>0</v>
      </c>
      <c r="S45"/>
    </row>
    <row r="46" spans="1:19" x14ac:dyDescent="0.2">
      <c r="A46" t="s">
        <v>359</v>
      </c>
      <c r="B46" s="85" t="s">
        <v>358</v>
      </c>
      <c r="C46" t="s">
        <v>353</v>
      </c>
      <c r="D46" s="85" t="s">
        <v>442</v>
      </c>
      <c r="E46" s="147">
        <f t="shared" si="1"/>
        <v>14</v>
      </c>
      <c r="F46" s="85">
        <v>1</v>
      </c>
      <c r="G46" s="85">
        <v>0</v>
      </c>
      <c r="H46">
        <v>1</v>
      </c>
      <c r="I46">
        <v>2</v>
      </c>
      <c r="J46">
        <v>2</v>
      </c>
      <c r="K46">
        <v>2</v>
      </c>
      <c r="L46">
        <v>2</v>
      </c>
      <c r="M46">
        <v>1</v>
      </c>
      <c r="N46">
        <v>1</v>
      </c>
      <c r="O46">
        <v>1</v>
      </c>
      <c r="P46">
        <v>1</v>
      </c>
      <c r="Q46">
        <v>0</v>
      </c>
      <c r="S46"/>
    </row>
    <row r="47" spans="1:19" x14ac:dyDescent="0.2">
      <c r="A47" t="s">
        <v>414</v>
      </c>
      <c r="B47" s="85" t="s">
        <v>410</v>
      </c>
      <c r="C47" t="s">
        <v>323</v>
      </c>
      <c r="D47" s="85" t="s">
        <v>275</v>
      </c>
      <c r="E47" s="147">
        <f t="shared" si="1"/>
        <v>16</v>
      </c>
      <c r="F47" s="85">
        <v>1</v>
      </c>
      <c r="G47" s="85">
        <v>0</v>
      </c>
      <c r="H47">
        <v>1</v>
      </c>
      <c r="I47">
        <v>1</v>
      </c>
      <c r="J47">
        <v>2</v>
      </c>
      <c r="K47">
        <v>2</v>
      </c>
      <c r="L47">
        <v>2</v>
      </c>
      <c r="M47">
        <v>2</v>
      </c>
      <c r="N47">
        <v>2</v>
      </c>
      <c r="O47">
        <v>2</v>
      </c>
      <c r="P47">
        <v>1</v>
      </c>
      <c r="Q47">
        <v>0</v>
      </c>
      <c r="S47"/>
    </row>
    <row r="48" spans="1:19" x14ac:dyDescent="0.2">
      <c r="A48" t="s">
        <v>378</v>
      </c>
      <c r="B48" s="85" t="s">
        <v>377</v>
      </c>
      <c r="C48" t="s">
        <v>323</v>
      </c>
      <c r="D48" s="85" t="s">
        <v>275</v>
      </c>
      <c r="E48" s="147">
        <f t="shared" si="1"/>
        <v>14</v>
      </c>
      <c r="F48" s="85">
        <v>1</v>
      </c>
      <c r="G48" s="85">
        <v>0</v>
      </c>
      <c r="H48">
        <v>1</v>
      </c>
      <c r="I48">
        <v>1</v>
      </c>
      <c r="J48">
        <v>1</v>
      </c>
      <c r="K48">
        <v>2</v>
      </c>
      <c r="L48">
        <v>2</v>
      </c>
      <c r="M48">
        <v>2</v>
      </c>
      <c r="N48">
        <v>2</v>
      </c>
      <c r="O48">
        <v>1</v>
      </c>
      <c r="P48">
        <v>1</v>
      </c>
      <c r="Q48">
        <v>0</v>
      </c>
      <c r="S48"/>
    </row>
    <row r="49" spans="1:19" x14ac:dyDescent="0.2">
      <c r="A49" t="s">
        <v>379</v>
      </c>
      <c r="B49" s="85" t="s">
        <v>382</v>
      </c>
      <c r="C49" t="s">
        <v>323</v>
      </c>
      <c r="D49" s="85" t="s">
        <v>275</v>
      </c>
      <c r="E49" s="147">
        <f t="shared" si="1"/>
        <v>14</v>
      </c>
      <c r="F49" s="85">
        <v>1</v>
      </c>
      <c r="G49" s="85">
        <v>0</v>
      </c>
      <c r="H49">
        <v>1</v>
      </c>
      <c r="I49">
        <v>1</v>
      </c>
      <c r="J49">
        <v>1</v>
      </c>
      <c r="K49">
        <v>2</v>
      </c>
      <c r="L49">
        <v>2</v>
      </c>
      <c r="M49">
        <v>2</v>
      </c>
      <c r="N49">
        <v>2</v>
      </c>
      <c r="O49">
        <v>1</v>
      </c>
      <c r="P49">
        <v>1</v>
      </c>
      <c r="Q49">
        <v>0</v>
      </c>
      <c r="S49"/>
    </row>
    <row r="50" spans="1:19" x14ac:dyDescent="0.2">
      <c r="A50" t="s">
        <v>380</v>
      </c>
      <c r="B50" s="85" t="s">
        <v>383</v>
      </c>
      <c r="C50" t="s">
        <v>323</v>
      </c>
      <c r="D50" s="85" t="s">
        <v>275</v>
      </c>
      <c r="E50" s="147">
        <f t="shared" si="1"/>
        <v>16</v>
      </c>
      <c r="F50" s="85">
        <v>1</v>
      </c>
      <c r="G50" s="85">
        <v>0</v>
      </c>
      <c r="H50">
        <v>1</v>
      </c>
      <c r="I50">
        <v>1</v>
      </c>
      <c r="J50">
        <v>2</v>
      </c>
      <c r="K50">
        <v>2</v>
      </c>
      <c r="L50">
        <v>2</v>
      </c>
      <c r="M50">
        <v>2</v>
      </c>
      <c r="N50">
        <v>2</v>
      </c>
      <c r="O50">
        <v>2</v>
      </c>
      <c r="P50">
        <v>1</v>
      </c>
      <c r="Q50">
        <v>0</v>
      </c>
      <c r="S50"/>
    </row>
    <row r="51" spans="1:19" x14ac:dyDescent="0.2">
      <c r="A51" t="s">
        <v>381</v>
      </c>
      <c r="B51" s="85" t="s">
        <v>384</v>
      </c>
      <c r="C51" t="s">
        <v>323</v>
      </c>
      <c r="D51" s="85" t="s">
        <v>275</v>
      </c>
      <c r="E51" s="147">
        <f t="shared" si="1"/>
        <v>14</v>
      </c>
      <c r="F51" s="85">
        <v>1</v>
      </c>
      <c r="G51" s="85">
        <v>0</v>
      </c>
      <c r="H51">
        <v>1</v>
      </c>
      <c r="I51">
        <v>1</v>
      </c>
      <c r="J51">
        <v>1</v>
      </c>
      <c r="K51">
        <v>1</v>
      </c>
      <c r="L51">
        <v>2</v>
      </c>
      <c r="M51">
        <v>2</v>
      </c>
      <c r="N51">
        <v>2</v>
      </c>
      <c r="O51">
        <v>2</v>
      </c>
      <c r="P51">
        <v>1</v>
      </c>
      <c r="Q51">
        <v>0</v>
      </c>
      <c r="S51"/>
    </row>
    <row r="52" spans="1:19" x14ac:dyDescent="0.2">
      <c r="A52" t="s">
        <v>385</v>
      </c>
      <c r="B52" s="85" t="s">
        <v>435</v>
      </c>
      <c r="C52" t="s">
        <v>323</v>
      </c>
      <c r="D52" s="85" t="s">
        <v>275</v>
      </c>
      <c r="E52" s="147">
        <f t="shared" si="1"/>
        <v>14</v>
      </c>
      <c r="F52" s="85">
        <v>1</v>
      </c>
      <c r="G52" s="85">
        <v>0</v>
      </c>
      <c r="H52">
        <v>1</v>
      </c>
      <c r="I52">
        <v>1</v>
      </c>
      <c r="J52">
        <v>1</v>
      </c>
      <c r="K52">
        <v>1</v>
      </c>
      <c r="L52">
        <v>2</v>
      </c>
      <c r="M52">
        <v>2</v>
      </c>
      <c r="N52">
        <v>2</v>
      </c>
      <c r="O52">
        <v>2</v>
      </c>
      <c r="P52">
        <v>1</v>
      </c>
      <c r="Q52">
        <v>0</v>
      </c>
      <c r="S52"/>
    </row>
    <row r="53" spans="1:19" ht="12.75" customHeight="1" x14ac:dyDescent="0.2">
      <c r="A53" t="s">
        <v>231</v>
      </c>
      <c r="B53" s="85" t="s">
        <v>28</v>
      </c>
      <c r="C53" t="s">
        <v>323</v>
      </c>
      <c r="D53" s="85" t="s">
        <v>275</v>
      </c>
      <c r="E53" s="147">
        <f t="shared" si="1"/>
        <v>12</v>
      </c>
      <c r="F53" s="85">
        <v>1</v>
      </c>
      <c r="G53" s="85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S53"/>
    </row>
    <row r="54" spans="1:19" x14ac:dyDescent="0.2">
      <c r="A54" t="s">
        <v>49</v>
      </c>
      <c r="B54" s="153" t="s">
        <v>175</v>
      </c>
      <c r="C54" t="s">
        <v>308</v>
      </c>
      <c r="D54" s="85" t="s">
        <v>262</v>
      </c>
      <c r="E54" s="147">
        <f t="shared" si="1"/>
        <v>14</v>
      </c>
      <c r="F54" s="85">
        <v>1</v>
      </c>
      <c r="G54" s="85">
        <v>0</v>
      </c>
      <c r="H54">
        <v>1</v>
      </c>
      <c r="I54">
        <v>2</v>
      </c>
      <c r="J54">
        <v>2</v>
      </c>
      <c r="K54">
        <v>2</v>
      </c>
      <c r="L54">
        <v>2</v>
      </c>
      <c r="M54">
        <v>2</v>
      </c>
      <c r="N54">
        <v>1</v>
      </c>
      <c r="O54">
        <v>0</v>
      </c>
      <c r="P54">
        <v>1</v>
      </c>
      <c r="Q54">
        <v>0</v>
      </c>
      <c r="S54"/>
    </row>
    <row r="55" spans="1:19" ht="12.75" customHeight="1" x14ac:dyDescent="0.2">
      <c r="A55" t="s">
        <v>241</v>
      </c>
      <c r="B55" s="153" t="s">
        <v>151</v>
      </c>
      <c r="C55" t="s">
        <v>308</v>
      </c>
      <c r="D55" s="85" t="s">
        <v>262</v>
      </c>
      <c r="E55" s="147">
        <f t="shared" si="1"/>
        <v>18</v>
      </c>
      <c r="F55" s="85">
        <v>1</v>
      </c>
      <c r="G55" s="85">
        <v>1</v>
      </c>
      <c r="H55">
        <v>2</v>
      </c>
      <c r="I55">
        <v>2</v>
      </c>
      <c r="J55">
        <v>2</v>
      </c>
      <c r="K55">
        <v>2</v>
      </c>
      <c r="L55">
        <v>2</v>
      </c>
      <c r="M55">
        <v>2</v>
      </c>
      <c r="N55">
        <v>1</v>
      </c>
      <c r="O55">
        <v>1</v>
      </c>
      <c r="P55">
        <v>1</v>
      </c>
      <c r="Q55">
        <v>1</v>
      </c>
      <c r="S55"/>
    </row>
    <row r="56" spans="1:19" x14ac:dyDescent="0.2">
      <c r="A56" t="s">
        <v>55</v>
      </c>
      <c r="B56" s="153" t="s">
        <v>405</v>
      </c>
      <c r="C56" t="s">
        <v>308</v>
      </c>
      <c r="D56" s="85" t="s">
        <v>262</v>
      </c>
      <c r="E56" s="147">
        <f t="shared" si="1"/>
        <v>18</v>
      </c>
      <c r="F56" s="85">
        <v>1</v>
      </c>
      <c r="G56" s="85">
        <v>1</v>
      </c>
      <c r="H56">
        <v>1</v>
      </c>
      <c r="I56">
        <v>1</v>
      </c>
      <c r="J56">
        <v>2</v>
      </c>
      <c r="K56">
        <v>2</v>
      </c>
      <c r="L56">
        <v>2</v>
      </c>
      <c r="M56">
        <v>2</v>
      </c>
      <c r="N56">
        <v>2</v>
      </c>
      <c r="O56">
        <v>2</v>
      </c>
      <c r="P56">
        <v>1</v>
      </c>
      <c r="Q56">
        <v>1</v>
      </c>
      <c r="S56"/>
    </row>
    <row r="57" spans="1:19" x14ac:dyDescent="0.2">
      <c r="A57" t="s">
        <v>56</v>
      </c>
      <c r="B57" s="153" t="s">
        <v>57</v>
      </c>
      <c r="C57" t="s">
        <v>308</v>
      </c>
      <c r="D57" s="85" t="s">
        <v>262</v>
      </c>
      <c r="E57" s="147">
        <f t="shared" si="1"/>
        <v>24</v>
      </c>
      <c r="F57" s="85">
        <v>1</v>
      </c>
      <c r="G57" s="85">
        <v>1</v>
      </c>
      <c r="H57">
        <v>1</v>
      </c>
      <c r="I57">
        <v>1</v>
      </c>
      <c r="J57">
        <v>2</v>
      </c>
      <c r="K57">
        <v>2</v>
      </c>
      <c r="L57">
        <v>2</v>
      </c>
      <c r="M57">
        <v>3</v>
      </c>
      <c r="N57">
        <v>3</v>
      </c>
      <c r="O57">
        <v>3</v>
      </c>
      <c r="P57">
        <v>3</v>
      </c>
      <c r="Q57">
        <v>2</v>
      </c>
      <c r="S57"/>
    </row>
    <row r="58" spans="1:19" x14ac:dyDescent="0.2">
      <c r="A58" s="149" t="s">
        <v>45</v>
      </c>
      <c r="B58" s="85" t="s">
        <v>81</v>
      </c>
      <c r="C58" s="86" t="s">
        <v>314</v>
      </c>
      <c r="D58" s="85" t="s">
        <v>444</v>
      </c>
      <c r="E58" s="147">
        <f t="shared" si="1"/>
        <v>24</v>
      </c>
      <c r="F58" s="85">
        <v>1</v>
      </c>
      <c r="G58" s="85">
        <v>1</v>
      </c>
      <c r="H58">
        <v>1</v>
      </c>
      <c r="I58">
        <v>1</v>
      </c>
      <c r="J58">
        <v>2</v>
      </c>
      <c r="K58">
        <v>2</v>
      </c>
      <c r="L58">
        <v>2</v>
      </c>
      <c r="M58">
        <v>3</v>
      </c>
      <c r="N58">
        <v>3</v>
      </c>
      <c r="O58">
        <v>3</v>
      </c>
      <c r="P58">
        <v>3</v>
      </c>
      <c r="Q58">
        <v>2</v>
      </c>
      <c r="S58"/>
    </row>
    <row r="59" spans="1:19" x14ac:dyDescent="0.2">
      <c r="A59" s="151" t="s">
        <v>480</v>
      </c>
      <c r="B59" s="85" t="s">
        <v>481</v>
      </c>
      <c r="C59" t="s">
        <v>317</v>
      </c>
      <c r="D59" s="85" t="s">
        <v>271</v>
      </c>
      <c r="E59" s="147">
        <f>SUM(F59:Q59)</f>
        <v>24</v>
      </c>
      <c r="F59" s="85">
        <v>1</v>
      </c>
      <c r="G59" s="85">
        <v>1</v>
      </c>
      <c r="H59">
        <v>1</v>
      </c>
      <c r="I59">
        <v>1</v>
      </c>
      <c r="J59">
        <v>2</v>
      </c>
      <c r="K59">
        <v>2</v>
      </c>
      <c r="L59">
        <v>2</v>
      </c>
      <c r="M59">
        <v>3</v>
      </c>
      <c r="N59">
        <v>3</v>
      </c>
      <c r="O59">
        <v>3</v>
      </c>
      <c r="P59">
        <v>3</v>
      </c>
      <c r="Q59">
        <v>2</v>
      </c>
      <c r="S59"/>
    </row>
    <row r="60" spans="1:19" x14ac:dyDescent="0.2">
      <c r="A60" t="s">
        <v>191</v>
      </c>
      <c r="B60" s="85" t="s">
        <v>200</v>
      </c>
      <c r="C60" t="s">
        <v>317</v>
      </c>
      <c r="D60" s="85" t="s">
        <v>271</v>
      </c>
      <c r="E60" s="147">
        <f t="shared" si="1"/>
        <v>14</v>
      </c>
      <c r="F60" s="85">
        <v>1</v>
      </c>
      <c r="G60" s="85">
        <v>0</v>
      </c>
      <c r="H60">
        <v>1</v>
      </c>
      <c r="I60">
        <v>1</v>
      </c>
      <c r="J60">
        <v>1</v>
      </c>
      <c r="K60">
        <v>1</v>
      </c>
      <c r="L60">
        <v>2</v>
      </c>
      <c r="M60">
        <v>2</v>
      </c>
      <c r="N60">
        <v>2</v>
      </c>
      <c r="O60">
        <v>2</v>
      </c>
      <c r="P60">
        <v>1</v>
      </c>
      <c r="Q60">
        <v>0</v>
      </c>
      <c r="S60"/>
    </row>
    <row r="61" spans="1:19" x14ac:dyDescent="0.2">
      <c r="A61" t="s">
        <v>367</v>
      </c>
      <c r="B61" s="85" t="s">
        <v>366</v>
      </c>
      <c r="C61" t="s">
        <v>368</v>
      </c>
      <c r="D61" s="85" t="s">
        <v>415</v>
      </c>
      <c r="E61" s="147">
        <f t="shared" si="1"/>
        <v>14</v>
      </c>
      <c r="F61" s="85">
        <v>1</v>
      </c>
      <c r="G61" s="85">
        <v>1</v>
      </c>
      <c r="H61">
        <v>1</v>
      </c>
      <c r="I61">
        <v>1</v>
      </c>
      <c r="J61">
        <v>1</v>
      </c>
      <c r="K61">
        <v>1</v>
      </c>
      <c r="L61">
        <v>2</v>
      </c>
      <c r="M61">
        <v>2</v>
      </c>
      <c r="N61">
        <v>1</v>
      </c>
      <c r="O61">
        <v>1</v>
      </c>
      <c r="P61">
        <v>1</v>
      </c>
      <c r="Q61">
        <v>1</v>
      </c>
      <c r="S61"/>
    </row>
    <row r="62" spans="1:19" x14ac:dyDescent="0.2">
      <c r="A62" t="s">
        <v>370</v>
      </c>
      <c r="B62" s="85" t="s">
        <v>369</v>
      </c>
      <c r="C62" t="s">
        <v>368</v>
      </c>
      <c r="D62" s="85" t="s">
        <v>415</v>
      </c>
      <c r="E62" s="147">
        <f t="shared" si="1"/>
        <v>14</v>
      </c>
      <c r="F62" s="85">
        <v>1</v>
      </c>
      <c r="G62" s="85">
        <v>0</v>
      </c>
      <c r="H62">
        <v>1</v>
      </c>
      <c r="I62">
        <v>0</v>
      </c>
      <c r="J62">
        <v>1</v>
      </c>
      <c r="K62">
        <v>2</v>
      </c>
      <c r="L62">
        <v>2</v>
      </c>
      <c r="M62">
        <v>2</v>
      </c>
      <c r="N62">
        <v>2</v>
      </c>
      <c r="O62">
        <v>2</v>
      </c>
      <c r="P62">
        <v>1</v>
      </c>
      <c r="Q62">
        <v>0</v>
      </c>
      <c r="S62"/>
    </row>
    <row r="63" spans="1:19" x14ac:dyDescent="0.2">
      <c r="A63" t="s">
        <v>372</v>
      </c>
      <c r="B63" s="85" t="s">
        <v>371</v>
      </c>
      <c r="C63" t="s">
        <v>368</v>
      </c>
      <c r="D63" s="85" t="s">
        <v>415</v>
      </c>
      <c r="E63" s="147">
        <f t="shared" si="1"/>
        <v>14</v>
      </c>
      <c r="F63" s="85">
        <v>1</v>
      </c>
      <c r="G63" s="85">
        <v>0</v>
      </c>
      <c r="H63">
        <v>1</v>
      </c>
      <c r="I63">
        <v>0</v>
      </c>
      <c r="J63">
        <v>1</v>
      </c>
      <c r="K63">
        <v>2</v>
      </c>
      <c r="L63">
        <v>2</v>
      </c>
      <c r="M63">
        <v>2</v>
      </c>
      <c r="N63">
        <v>2</v>
      </c>
      <c r="O63">
        <v>2</v>
      </c>
      <c r="P63">
        <v>1</v>
      </c>
      <c r="Q63">
        <v>0</v>
      </c>
      <c r="S63"/>
    </row>
    <row r="64" spans="1:19" x14ac:dyDescent="0.2">
      <c r="A64" t="s">
        <v>50</v>
      </c>
      <c r="B64" s="85" t="s">
        <v>83</v>
      </c>
      <c r="C64" t="s">
        <v>340</v>
      </c>
      <c r="D64" s="85" t="s">
        <v>276</v>
      </c>
      <c r="E64" s="147">
        <f t="shared" si="1"/>
        <v>24</v>
      </c>
      <c r="F64" s="85">
        <v>2</v>
      </c>
      <c r="G64" s="85">
        <v>1</v>
      </c>
      <c r="H64">
        <v>1</v>
      </c>
      <c r="I64">
        <v>1</v>
      </c>
      <c r="J64">
        <v>1</v>
      </c>
      <c r="K64">
        <v>2</v>
      </c>
      <c r="L64">
        <v>2</v>
      </c>
      <c r="M64">
        <v>3</v>
      </c>
      <c r="N64">
        <v>3</v>
      </c>
      <c r="O64">
        <v>3</v>
      </c>
      <c r="P64">
        <v>3</v>
      </c>
      <c r="Q64">
        <v>2</v>
      </c>
      <c r="S64"/>
    </row>
    <row r="65" spans="1:19" x14ac:dyDescent="0.2">
      <c r="A65" t="s">
        <v>51</v>
      </c>
      <c r="B65" s="85" t="s">
        <v>409</v>
      </c>
      <c r="C65" t="s">
        <v>340</v>
      </c>
      <c r="D65" s="85" t="s">
        <v>276</v>
      </c>
      <c r="E65" s="147">
        <f t="shared" si="1"/>
        <v>18</v>
      </c>
      <c r="F65" s="85">
        <v>1</v>
      </c>
      <c r="G65" s="85">
        <v>1</v>
      </c>
      <c r="H65">
        <v>1</v>
      </c>
      <c r="I65">
        <v>2</v>
      </c>
      <c r="J65">
        <v>2</v>
      </c>
      <c r="K65">
        <v>2</v>
      </c>
      <c r="L65">
        <v>2</v>
      </c>
      <c r="M65">
        <v>2</v>
      </c>
      <c r="N65">
        <v>2</v>
      </c>
      <c r="O65">
        <v>1</v>
      </c>
      <c r="P65">
        <v>1</v>
      </c>
      <c r="Q65">
        <v>1</v>
      </c>
      <c r="S65"/>
    </row>
    <row r="66" spans="1:19" x14ac:dyDescent="0.2">
      <c r="A66" t="s">
        <v>376</v>
      </c>
      <c r="B66" s="85" t="s">
        <v>375</v>
      </c>
      <c r="C66" t="s">
        <v>340</v>
      </c>
      <c r="D66" s="85" t="s">
        <v>276</v>
      </c>
      <c r="E66" s="147">
        <f t="shared" si="1"/>
        <v>14</v>
      </c>
      <c r="F66" s="85">
        <v>1</v>
      </c>
      <c r="G66" s="85">
        <v>0</v>
      </c>
      <c r="H66">
        <v>1</v>
      </c>
      <c r="I66">
        <v>1</v>
      </c>
      <c r="J66">
        <v>1</v>
      </c>
      <c r="K66">
        <v>2</v>
      </c>
      <c r="L66">
        <v>2</v>
      </c>
      <c r="M66">
        <v>2</v>
      </c>
      <c r="N66">
        <v>2</v>
      </c>
      <c r="O66">
        <v>1</v>
      </c>
      <c r="P66">
        <v>1</v>
      </c>
      <c r="Q66">
        <v>0</v>
      </c>
      <c r="S66"/>
    </row>
    <row r="67" spans="1:19" x14ac:dyDescent="0.2">
      <c r="A67" t="s">
        <v>176</v>
      </c>
      <c r="B67" s="85" t="s">
        <v>177</v>
      </c>
      <c r="C67" t="s">
        <v>310</v>
      </c>
      <c r="D67" s="85" t="s">
        <v>264</v>
      </c>
      <c r="E67" s="147">
        <f t="shared" si="1"/>
        <v>24</v>
      </c>
      <c r="F67" s="85">
        <v>2</v>
      </c>
      <c r="G67" s="85">
        <v>2</v>
      </c>
      <c r="H67">
        <v>2</v>
      </c>
      <c r="I67">
        <v>2</v>
      </c>
      <c r="J67">
        <v>2</v>
      </c>
      <c r="K67">
        <v>2</v>
      </c>
      <c r="L67">
        <v>2</v>
      </c>
      <c r="M67">
        <v>2</v>
      </c>
      <c r="N67">
        <v>2</v>
      </c>
      <c r="O67">
        <v>2</v>
      </c>
      <c r="P67">
        <v>2</v>
      </c>
      <c r="Q67">
        <v>2</v>
      </c>
      <c r="S67"/>
    </row>
    <row r="68" spans="1:19" x14ac:dyDescent="0.2">
      <c r="A68" t="s">
        <v>234</v>
      </c>
      <c r="B68" s="85" t="s">
        <v>235</v>
      </c>
      <c r="C68" t="s">
        <v>310</v>
      </c>
      <c r="D68" s="85" t="s">
        <v>264</v>
      </c>
      <c r="E68" s="147">
        <f t="shared" si="1"/>
        <v>18</v>
      </c>
      <c r="F68" s="85">
        <v>1</v>
      </c>
      <c r="G68" s="85">
        <v>2</v>
      </c>
      <c r="H68">
        <v>1</v>
      </c>
      <c r="I68">
        <v>2</v>
      </c>
      <c r="J68">
        <v>1</v>
      </c>
      <c r="K68">
        <v>2</v>
      </c>
      <c r="L68">
        <v>1</v>
      </c>
      <c r="M68">
        <v>2</v>
      </c>
      <c r="N68">
        <v>1</v>
      </c>
      <c r="O68">
        <v>2</v>
      </c>
      <c r="P68">
        <v>1</v>
      </c>
      <c r="Q68">
        <v>2</v>
      </c>
      <c r="S68"/>
    </row>
    <row r="69" spans="1:19" x14ac:dyDescent="0.2">
      <c r="A69" t="s">
        <v>236</v>
      </c>
      <c r="B69" s="85" t="s">
        <v>75</v>
      </c>
      <c r="C69" t="s">
        <v>310</v>
      </c>
      <c r="D69" s="85" t="s">
        <v>264</v>
      </c>
      <c r="E69" s="147">
        <f t="shared" ref="E69:E100" si="2">SUM(F69:Q69)</f>
        <v>24</v>
      </c>
      <c r="F69" s="85">
        <v>2</v>
      </c>
      <c r="G69" s="85">
        <v>2</v>
      </c>
      <c r="H69">
        <v>2</v>
      </c>
      <c r="I69">
        <v>2</v>
      </c>
      <c r="J69">
        <v>2</v>
      </c>
      <c r="K69">
        <v>2</v>
      </c>
      <c r="L69">
        <v>2</v>
      </c>
      <c r="M69">
        <v>2</v>
      </c>
      <c r="N69">
        <v>2</v>
      </c>
      <c r="O69">
        <v>2</v>
      </c>
      <c r="P69">
        <v>2</v>
      </c>
      <c r="Q69">
        <v>2</v>
      </c>
      <c r="S69"/>
    </row>
    <row r="70" spans="1:19" x14ac:dyDescent="0.2">
      <c r="A70" t="s">
        <v>296</v>
      </c>
      <c r="B70" s="85" t="s">
        <v>297</v>
      </c>
      <c r="C70" t="s">
        <v>336</v>
      </c>
      <c r="D70" s="85" t="s">
        <v>432</v>
      </c>
      <c r="E70" s="147">
        <f t="shared" si="2"/>
        <v>14</v>
      </c>
      <c r="F70" s="85">
        <v>1</v>
      </c>
      <c r="G70" s="85">
        <v>1</v>
      </c>
      <c r="H70">
        <v>1</v>
      </c>
      <c r="I70">
        <v>1</v>
      </c>
      <c r="J70">
        <v>1</v>
      </c>
      <c r="K70">
        <v>1</v>
      </c>
      <c r="L70">
        <v>2</v>
      </c>
      <c r="M70">
        <v>2</v>
      </c>
      <c r="N70">
        <v>1</v>
      </c>
      <c r="O70">
        <v>1</v>
      </c>
      <c r="P70">
        <v>1</v>
      </c>
      <c r="Q70">
        <v>1</v>
      </c>
      <c r="S70"/>
    </row>
    <row r="71" spans="1:19" ht="12.75" customHeight="1" x14ac:dyDescent="0.2">
      <c r="A71" t="s">
        <v>164</v>
      </c>
      <c r="B71" s="85" t="s">
        <v>165</v>
      </c>
      <c r="C71" s="86" t="s">
        <v>320</v>
      </c>
      <c r="D71" s="85" t="s">
        <v>273</v>
      </c>
      <c r="E71" s="147">
        <f t="shared" si="2"/>
        <v>12</v>
      </c>
      <c r="F71" s="85">
        <v>1</v>
      </c>
      <c r="G71" s="85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S71"/>
    </row>
    <row r="72" spans="1:19" x14ac:dyDescent="0.2">
      <c r="A72" t="s">
        <v>166</v>
      </c>
      <c r="B72" s="85" t="s">
        <v>167</v>
      </c>
      <c r="C72" s="86" t="s">
        <v>320</v>
      </c>
      <c r="D72" s="85" t="s">
        <v>273</v>
      </c>
      <c r="E72" s="147">
        <f t="shared" si="2"/>
        <v>24</v>
      </c>
      <c r="F72" s="85">
        <v>1</v>
      </c>
      <c r="G72" s="85">
        <v>1</v>
      </c>
      <c r="H72">
        <v>1</v>
      </c>
      <c r="I72">
        <v>1</v>
      </c>
      <c r="J72">
        <v>2</v>
      </c>
      <c r="K72">
        <v>2</v>
      </c>
      <c r="L72">
        <v>2</v>
      </c>
      <c r="M72">
        <v>3</v>
      </c>
      <c r="N72">
        <v>3</v>
      </c>
      <c r="O72">
        <v>3</v>
      </c>
      <c r="P72">
        <v>3</v>
      </c>
      <c r="Q72">
        <v>2</v>
      </c>
      <c r="S72"/>
    </row>
    <row r="73" spans="1:19" x14ac:dyDescent="0.2">
      <c r="A73" t="s">
        <v>170</v>
      </c>
      <c r="B73" s="85" t="s">
        <v>27</v>
      </c>
      <c r="C73" s="86" t="s">
        <v>320</v>
      </c>
      <c r="D73" s="85" t="s">
        <v>273</v>
      </c>
      <c r="E73" s="147">
        <f t="shared" si="2"/>
        <v>18</v>
      </c>
      <c r="F73" s="85">
        <v>1</v>
      </c>
      <c r="G73" s="85">
        <v>1</v>
      </c>
      <c r="H73">
        <v>1</v>
      </c>
      <c r="I73">
        <v>1</v>
      </c>
      <c r="J73">
        <v>1</v>
      </c>
      <c r="K73">
        <v>2</v>
      </c>
      <c r="L73">
        <v>2</v>
      </c>
      <c r="M73">
        <v>2</v>
      </c>
      <c r="N73">
        <v>2</v>
      </c>
      <c r="O73">
        <v>2</v>
      </c>
      <c r="P73">
        <v>2</v>
      </c>
      <c r="Q73">
        <v>1</v>
      </c>
      <c r="S73"/>
    </row>
    <row r="74" spans="1:19" x14ac:dyDescent="0.2">
      <c r="A74" t="s">
        <v>168</v>
      </c>
      <c r="B74" s="85" t="s">
        <v>169</v>
      </c>
      <c r="C74" s="86" t="s">
        <v>320</v>
      </c>
      <c r="D74" s="85" t="s">
        <v>273</v>
      </c>
      <c r="E74" s="147">
        <f t="shared" si="2"/>
        <v>14</v>
      </c>
      <c r="F74" s="85">
        <v>1</v>
      </c>
      <c r="G74" s="85">
        <v>0</v>
      </c>
      <c r="H74">
        <v>1</v>
      </c>
      <c r="I74">
        <v>1</v>
      </c>
      <c r="J74">
        <v>1</v>
      </c>
      <c r="K74">
        <v>1</v>
      </c>
      <c r="L74">
        <v>1</v>
      </c>
      <c r="M74">
        <v>2</v>
      </c>
      <c r="N74">
        <v>2</v>
      </c>
      <c r="O74">
        <v>2</v>
      </c>
      <c r="P74">
        <v>2</v>
      </c>
      <c r="Q74">
        <v>0</v>
      </c>
      <c r="S74"/>
    </row>
    <row r="75" spans="1:19" x14ac:dyDescent="0.2">
      <c r="A75" t="s">
        <v>39</v>
      </c>
      <c r="B75" s="85" t="s">
        <v>40</v>
      </c>
      <c r="C75" t="s">
        <v>306</v>
      </c>
      <c r="D75" s="85" t="s">
        <v>431</v>
      </c>
      <c r="E75" s="147">
        <f t="shared" si="2"/>
        <v>14</v>
      </c>
      <c r="F75" s="85">
        <v>1</v>
      </c>
      <c r="G75" s="85">
        <v>0</v>
      </c>
      <c r="H75">
        <v>1</v>
      </c>
      <c r="I75">
        <v>1</v>
      </c>
      <c r="J75">
        <v>2</v>
      </c>
      <c r="K75">
        <v>2</v>
      </c>
      <c r="L75">
        <v>2</v>
      </c>
      <c r="M75">
        <v>2</v>
      </c>
      <c r="N75">
        <v>1</v>
      </c>
      <c r="O75">
        <v>1</v>
      </c>
      <c r="P75">
        <v>1</v>
      </c>
      <c r="Q75">
        <v>0</v>
      </c>
      <c r="S75"/>
    </row>
    <row r="76" spans="1:19" x14ac:dyDescent="0.2">
      <c r="A76" t="s">
        <v>59</v>
      </c>
      <c r="B76" s="85" t="s">
        <v>89</v>
      </c>
      <c r="C76" t="s">
        <v>333</v>
      </c>
      <c r="D76" s="85" t="s">
        <v>282</v>
      </c>
      <c r="E76" s="147">
        <f t="shared" si="2"/>
        <v>0</v>
      </c>
      <c r="F76" s="85">
        <v>0</v>
      </c>
      <c r="G76" s="85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S76"/>
    </row>
    <row r="77" spans="1:19" x14ac:dyDescent="0.2">
      <c r="A77" t="s">
        <v>60</v>
      </c>
      <c r="B77" s="85" t="s">
        <v>61</v>
      </c>
      <c r="C77" t="s">
        <v>333</v>
      </c>
      <c r="D77" s="85" t="s">
        <v>282</v>
      </c>
      <c r="E77" s="147">
        <f t="shared" si="2"/>
        <v>14</v>
      </c>
      <c r="F77" s="85">
        <v>1</v>
      </c>
      <c r="G77" s="85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2</v>
      </c>
      <c r="P77">
        <v>2</v>
      </c>
      <c r="Q77">
        <v>1</v>
      </c>
      <c r="S77"/>
    </row>
    <row r="78" spans="1:19" x14ac:dyDescent="0.2">
      <c r="A78" s="148" t="s">
        <v>293</v>
      </c>
      <c r="B78" s="85" t="s">
        <v>294</v>
      </c>
      <c r="C78" t="s">
        <v>328</v>
      </c>
      <c r="D78" s="85" t="s">
        <v>281</v>
      </c>
      <c r="E78" s="147">
        <f t="shared" si="2"/>
        <v>18</v>
      </c>
      <c r="F78" s="85">
        <v>1</v>
      </c>
      <c r="G78" s="85">
        <v>2</v>
      </c>
      <c r="H78">
        <v>2</v>
      </c>
      <c r="I78">
        <v>2</v>
      </c>
      <c r="J78">
        <v>2</v>
      </c>
      <c r="K78">
        <v>2</v>
      </c>
      <c r="L78">
        <v>2</v>
      </c>
      <c r="M78">
        <v>1</v>
      </c>
      <c r="N78">
        <v>1</v>
      </c>
      <c r="O78">
        <v>1</v>
      </c>
      <c r="P78">
        <v>1</v>
      </c>
      <c r="Q78">
        <v>1</v>
      </c>
      <c r="S78"/>
    </row>
    <row r="79" spans="1:19" x14ac:dyDescent="0.2">
      <c r="A79" t="s">
        <v>43</v>
      </c>
      <c r="B79" s="85" t="s">
        <v>44</v>
      </c>
      <c r="C79" t="s">
        <v>307</v>
      </c>
      <c r="D79" s="85" t="s">
        <v>261</v>
      </c>
      <c r="E79" s="147">
        <f t="shared" si="2"/>
        <v>24</v>
      </c>
      <c r="F79" s="85">
        <v>1</v>
      </c>
      <c r="G79" s="85">
        <v>1</v>
      </c>
      <c r="H79">
        <v>1</v>
      </c>
      <c r="I79">
        <v>1</v>
      </c>
      <c r="J79">
        <v>2</v>
      </c>
      <c r="K79">
        <v>2</v>
      </c>
      <c r="L79">
        <v>2</v>
      </c>
      <c r="M79">
        <v>3</v>
      </c>
      <c r="N79">
        <v>3</v>
      </c>
      <c r="O79">
        <v>3</v>
      </c>
      <c r="P79">
        <v>3</v>
      </c>
      <c r="Q79">
        <v>2</v>
      </c>
      <c r="S79"/>
    </row>
    <row r="80" spans="1:19" x14ac:dyDescent="0.2">
      <c r="A80" t="s">
        <v>343</v>
      </c>
      <c r="B80" s="85" t="s">
        <v>342</v>
      </c>
      <c r="C80" t="s">
        <v>307</v>
      </c>
      <c r="D80" s="85" t="s">
        <v>261</v>
      </c>
      <c r="E80" s="147">
        <f t="shared" si="2"/>
        <v>14</v>
      </c>
      <c r="F80" s="85">
        <v>1</v>
      </c>
      <c r="G80" s="85">
        <v>0</v>
      </c>
      <c r="H80">
        <v>1</v>
      </c>
      <c r="I80">
        <v>1</v>
      </c>
      <c r="J80">
        <v>2</v>
      </c>
      <c r="K80">
        <v>2</v>
      </c>
      <c r="L80">
        <v>2</v>
      </c>
      <c r="M80">
        <v>2</v>
      </c>
      <c r="N80">
        <v>1</v>
      </c>
      <c r="O80">
        <v>1</v>
      </c>
      <c r="P80">
        <v>1</v>
      </c>
      <c r="Q80">
        <v>0</v>
      </c>
      <c r="S80"/>
    </row>
    <row r="81" spans="1:19" x14ac:dyDescent="0.2">
      <c r="A81" t="s">
        <v>412</v>
      </c>
      <c r="B81" s="85" t="s">
        <v>406</v>
      </c>
      <c r="C81" t="s">
        <v>307</v>
      </c>
      <c r="D81" s="85" t="s">
        <v>261</v>
      </c>
      <c r="E81" s="147">
        <f t="shared" si="2"/>
        <v>14</v>
      </c>
      <c r="F81" s="85">
        <v>1</v>
      </c>
      <c r="G81" s="85">
        <v>0</v>
      </c>
      <c r="H81">
        <v>1</v>
      </c>
      <c r="I81">
        <v>1</v>
      </c>
      <c r="J81">
        <v>2</v>
      </c>
      <c r="K81">
        <v>2</v>
      </c>
      <c r="L81">
        <v>2</v>
      </c>
      <c r="M81">
        <v>2</v>
      </c>
      <c r="N81">
        <v>1</v>
      </c>
      <c r="O81">
        <v>1</v>
      </c>
      <c r="P81">
        <v>1</v>
      </c>
      <c r="Q81">
        <v>0</v>
      </c>
      <c r="S81"/>
    </row>
    <row r="82" spans="1:19" x14ac:dyDescent="0.2">
      <c r="A82" t="s">
        <v>46</v>
      </c>
      <c r="B82" s="85" t="s">
        <v>82</v>
      </c>
      <c r="C82" t="s">
        <v>315</v>
      </c>
      <c r="D82" s="85" t="s">
        <v>269</v>
      </c>
      <c r="E82" s="147">
        <f t="shared" si="2"/>
        <v>18</v>
      </c>
      <c r="F82" s="85">
        <v>1</v>
      </c>
      <c r="G82" s="85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3</v>
      </c>
      <c r="N82">
        <v>3</v>
      </c>
      <c r="O82">
        <v>2</v>
      </c>
      <c r="P82">
        <v>2</v>
      </c>
      <c r="Q82">
        <v>1</v>
      </c>
      <c r="S82"/>
    </row>
    <row r="83" spans="1:19" x14ac:dyDescent="0.2">
      <c r="A83" t="s">
        <v>301</v>
      </c>
      <c r="B83" s="85" t="s">
        <v>302</v>
      </c>
      <c r="C83" t="s">
        <v>335</v>
      </c>
      <c r="D83" s="85" t="s">
        <v>418</v>
      </c>
      <c r="E83" s="147">
        <f t="shared" si="2"/>
        <v>18</v>
      </c>
      <c r="F83" s="85">
        <v>1</v>
      </c>
      <c r="G83" s="85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3</v>
      </c>
      <c r="N83">
        <v>3</v>
      </c>
      <c r="O83">
        <v>2</v>
      </c>
      <c r="P83">
        <v>2</v>
      </c>
      <c r="Q83">
        <v>1</v>
      </c>
      <c r="S83"/>
    </row>
    <row r="84" spans="1:19" x14ac:dyDescent="0.2">
      <c r="A84" t="s">
        <v>130</v>
      </c>
      <c r="B84" s="85" t="s">
        <v>77</v>
      </c>
      <c r="C84" t="s">
        <v>330</v>
      </c>
      <c r="D84" s="85" t="s">
        <v>285</v>
      </c>
      <c r="E84" s="147">
        <f t="shared" si="2"/>
        <v>24</v>
      </c>
      <c r="F84" s="85">
        <v>2</v>
      </c>
      <c r="G84" s="85">
        <v>2</v>
      </c>
      <c r="H84">
        <v>2</v>
      </c>
      <c r="I84">
        <v>2</v>
      </c>
      <c r="J84">
        <v>2</v>
      </c>
      <c r="K84">
        <v>2</v>
      </c>
      <c r="L84">
        <v>2</v>
      </c>
      <c r="M84">
        <v>2</v>
      </c>
      <c r="N84">
        <v>2</v>
      </c>
      <c r="O84">
        <v>2</v>
      </c>
      <c r="P84">
        <v>2</v>
      </c>
      <c r="Q84">
        <v>2</v>
      </c>
      <c r="S84"/>
    </row>
    <row r="85" spans="1:19" x14ac:dyDescent="0.2">
      <c r="A85" t="s">
        <v>179</v>
      </c>
      <c r="B85" s="85" t="s">
        <v>286</v>
      </c>
      <c r="C85" t="s">
        <v>330</v>
      </c>
      <c r="D85" s="85" t="s">
        <v>285</v>
      </c>
      <c r="E85" s="147">
        <f t="shared" si="2"/>
        <v>11</v>
      </c>
      <c r="F85" s="85">
        <v>0</v>
      </c>
      <c r="G85" s="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S85"/>
    </row>
    <row r="86" spans="1:19" x14ac:dyDescent="0.2">
      <c r="A86" t="s">
        <v>131</v>
      </c>
      <c r="B86" s="85" t="s">
        <v>133</v>
      </c>
      <c r="C86" t="s">
        <v>330</v>
      </c>
      <c r="D86" s="85" t="s">
        <v>285</v>
      </c>
      <c r="E86" s="147">
        <f t="shared" si="2"/>
        <v>24</v>
      </c>
      <c r="F86" s="85">
        <v>2</v>
      </c>
      <c r="G86" s="85">
        <v>2</v>
      </c>
      <c r="H86">
        <v>2</v>
      </c>
      <c r="I86">
        <v>2</v>
      </c>
      <c r="J86">
        <v>2</v>
      </c>
      <c r="K86">
        <v>2</v>
      </c>
      <c r="L86">
        <v>2</v>
      </c>
      <c r="M86">
        <v>2</v>
      </c>
      <c r="N86">
        <v>2</v>
      </c>
      <c r="O86">
        <v>2</v>
      </c>
      <c r="P86">
        <v>2</v>
      </c>
      <c r="Q86">
        <v>2</v>
      </c>
      <c r="S86"/>
    </row>
    <row r="87" spans="1:19" x14ac:dyDescent="0.2">
      <c r="A87" t="s">
        <v>134</v>
      </c>
      <c r="B87" s="85" t="s">
        <v>135</v>
      </c>
      <c r="C87" t="s">
        <v>330</v>
      </c>
      <c r="D87" s="85" t="s">
        <v>285</v>
      </c>
      <c r="E87" s="147">
        <f t="shared" si="2"/>
        <v>18</v>
      </c>
      <c r="F87" s="85">
        <v>1</v>
      </c>
      <c r="G87" s="85">
        <v>2</v>
      </c>
      <c r="H87">
        <v>2</v>
      </c>
      <c r="I87">
        <v>2</v>
      </c>
      <c r="J87">
        <v>1</v>
      </c>
      <c r="K87">
        <v>2</v>
      </c>
      <c r="L87">
        <v>1</v>
      </c>
      <c r="M87">
        <v>2</v>
      </c>
      <c r="N87">
        <v>1</v>
      </c>
      <c r="O87">
        <v>2</v>
      </c>
      <c r="P87">
        <v>1</v>
      </c>
      <c r="Q87">
        <v>1</v>
      </c>
      <c r="S87"/>
    </row>
    <row r="88" spans="1:19" x14ac:dyDescent="0.2">
      <c r="A88" t="s">
        <v>396</v>
      </c>
      <c r="B88" s="85" t="s">
        <v>395</v>
      </c>
      <c r="C88" t="s">
        <v>330</v>
      </c>
      <c r="D88" s="85" t="s">
        <v>285</v>
      </c>
      <c r="E88" s="147">
        <f t="shared" si="2"/>
        <v>12</v>
      </c>
      <c r="F88" s="85">
        <v>1</v>
      </c>
      <c r="G88" s="85">
        <v>0</v>
      </c>
      <c r="H88">
        <v>2</v>
      </c>
      <c r="I88">
        <v>2</v>
      </c>
      <c r="J88">
        <v>2</v>
      </c>
      <c r="K88">
        <v>1</v>
      </c>
      <c r="L88">
        <v>1</v>
      </c>
      <c r="M88">
        <v>1</v>
      </c>
      <c r="N88">
        <v>1</v>
      </c>
      <c r="O88">
        <v>0</v>
      </c>
      <c r="P88">
        <v>1</v>
      </c>
      <c r="Q88">
        <v>0</v>
      </c>
      <c r="S88"/>
    </row>
    <row r="89" spans="1:19" x14ac:dyDescent="0.2">
      <c r="A89" t="s">
        <v>69</v>
      </c>
      <c r="B89" s="85" t="s">
        <v>70</v>
      </c>
      <c r="C89" t="s">
        <v>312</v>
      </c>
      <c r="D89" s="85" t="s">
        <v>267</v>
      </c>
      <c r="E89" s="147">
        <f t="shared" si="2"/>
        <v>0</v>
      </c>
      <c r="F89" s="85">
        <v>0</v>
      </c>
      <c r="G89" s="85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S89"/>
    </row>
    <row r="90" spans="1:19" x14ac:dyDescent="0.2">
      <c r="A90" t="s">
        <v>71</v>
      </c>
      <c r="B90" s="85" t="s">
        <v>72</v>
      </c>
      <c r="C90" t="s">
        <v>312</v>
      </c>
      <c r="D90" s="85" t="s">
        <v>267</v>
      </c>
      <c r="E90" s="147">
        <f t="shared" si="2"/>
        <v>18</v>
      </c>
      <c r="F90" s="85">
        <v>1</v>
      </c>
      <c r="G90" s="85">
        <v>2</v>
      </c>
      <c r="H90">
        <v>1</v>
      </c>
      <c r="I90">
        <v>2</v>
      </c>
      <c r="J90">
        <v>1</v>
      </c>
      <c r="K90">
        <v>2</v>
      </c>
      <c r="L90">
        <v>1</v>
      </c>
      <c r="M90">
        <v>2</v>
      </c>
      <c r="N90">
        <v>1</v>
      </c>
      <c r="O90">
        <v>2</v>
      </c>
      <c r="P90">
        <v>1</v>
      </c>
      <c r="Q90">
        <v>2</v>
      </c>
      <c r="S90"/>
    </row>
    <row r="91" spans="1:19" x14ac:dyDescent="0.2">
      <c r="A91" t="s">
        <v>186</v>
      </c>
      <c r="B91" s="85" t="s">
        <v>188</v>
      </c>
      <c r="C91" t="s">
        <v>325</v>
      </c>
      <c r="D91" s="85" t="s">
        <v>278</v>
      </c>
      <c r="E91" s="147">
        <f t="shared" si="2"/>
        <v>24</v>
      </c>
      <c r="F91" s="85">
        <v>2</v>
      </c>
      <c r="G91" s="85">
        <v>2</v>
      </c>
      <c r="H91">
        <v>2</v>
      </c>
      <c r="I91">
        <v>2</v>
      </c>
      <c r="J91">
        <v>2</v>
      </c>
      <c r="K91">
        <v>2</v>
      </c>
      <c r="L91">
        <v>2</v>
      </c>
      <c r="M91">
        <v>2</v>
      </c>
      <c r="N91">
        <v>2</v>
      </c>
      <c r="O91">
        <v>2</v>
      </c>
      <c r="P91">
        <v>2</v>
      </c>
      <c r="Q91">
        <v>2</v>
      </c>
      <c r="S91"/>
    </row>
    <row r="92" spans="1:19" x14ac:dyDescent="0.2">
      <c r="A92" t="s">
        <v>187</v>
      </c>
      <c r="B92" s="85" t="s">
        <v>189</v>
      </c>
      <c r="C92" t="s">
        <v>325</v>
      </c>
      <c r="D92" s="85" t="s">
        <v>278</v>
      </c>
      <c r="E92" s="147">
        <f t="shared" si="2"/>
        <v>18</v>
      </c>
      <c r="F92" s="85">
        <v>1</v>
      </c>
      <c r="G92" s="85">
        <v>1</v>
      </c>
      <c r="H92">
        <v>1</v>
      </c>
      <c r="I92">
        <v>1</v>
      </c>
      <c r="J92">
        <v>1</v>
      </c>
      <c r="K92">
        <v>1</v>
      </c>
      <c r="L92">
        <v>2</v>
      </c>
      <c r="M92">
        <v>2</v>
      </c>
      <c r="N92">
        <v>2</v>
      </c>
      <c r="O92">
        <v>2</v>
      </c>
      <c r="P92">
        <v>2</v>
      </c>
      <c r="Q92">
        <v>2</v>
      </c>
      <c r="S92"/>
    </row>
    <row r="93" spans="1:19" x14ac:dyDescent="0.2">
      <c r="A93" t="s">
        <v>387</v>
      </c>
      <c r="B93" s="85" t="s">
        <v>388</v>
      </c>
      <c r="C93" t="s">
        <v>325</v>
      </c>
      <c r="D93" s="85" t="s">
        <v>436</v>
      </c>
      <c r="E93" s="147">
        <f t="shared" si="2"/>
        <v>14</v>
      </c>
      <c r="F93" s="85">
        <v>1</v>
      </c>
      <c r="G93" s="85">
        <v>0</v>
      </c>
      <c r="H93">
        <v>1</v>
      </c>
      <c r="I93">
        <v>1</v>
      </c>
      <c r="J93">
        <v>1</v>
      </c>
      <c r="K93">
        <v>1</v>
      </c>
      <c r="L93">
        <v>2</v>
      </c>
      <c r="M93">
        <v>2</v>
      </c>
      <c r="N93">
        <v>2</v>
      </c>
      <c r="O93">
        <v>2</v>
      </c>
      <c r="P93">
        <v>1</v>
      </c>
      <c r="Q93">
        <v>0</v>
      </c>
      <c r="S93"/>
    </row>
    <row r="94" spans="1:19" ht="12.75" customHeight="1" x14ac:dyDescent="0.2">
      <c r="A94" t="s">
        <v>194</v>
      </c>
      <c r="B94" s="85" t="s">
        <v>199</v>
      </c>
      <c r="C94" t="s">
        <v>325</v>
      </c>
      <c r="D94" s="85" t="s">
        <v>278</v>
      </c>
      <c r="E94" s="147">
        <f t="shared" si="2"/>
        <v>18</v>
      </c>
      <c r="F94" s="85">
        <v>2</v>
      </c>
      <c r="G94" s="85">
        <v>2</v>
      </c>
      <c r="H94">
        <v>1</v>
      </c>
      <c r="I94">
        <v>1</v>
      </c>
      <c r="J94">
        <v>1</v>
      </c>
      <c r="K94">
        <v>1</v>
      </c>
      <c r="L94">
        <v>2</v>
      </c>
      <c r="M94">
        <v>2</v>
      </c>
      <c r="N94">
        <v>1</v>
      </c>
      <c r="O94">
        <v>2</v>
      </c>
      <c r="P94">
        <v>2</v>
      </c>
      <c r="Q94">
        <v>1</v>
      </c>
      <c r="S94"/>
    </row>
    <row r="95" spans="1:19" x14ac:dyDescent="0.2">
      <c r="A95" t="s">
        <v>391</v>
      </c>
      <c r="B95" s="85" t="s">
        <v>390</v>
      </c>
      <c r="C95" t="s">
        <v>325</v>
      </c>
      <c r="D95" s="85" t="s">
        <v>437</v>
      </c>
      <c r="E95" s="147">
        <f t="shared" si="2"/>
        <v>12</v>
      </c>
      <c r="F95" s="85">
        <v>1</v>
      </c>
      <c r="G95" s="85">
        <v>1</v>
      </c>
      <c r="H95">
        <v>1</v>
      </c>
      <c r="I95">
        <v>0</v>
      </c>
      <c r="J95">
        <v>1</v>
      </c>
      <c r="K95">
        <v>0</v>
      </c>
      <c r="L95">
        <v>1</v>
      </c>
      <c r="M95">
        <v>0</v>
      </c>
      <c r="N95">
        <v>1</v>
      </c>
      <c r="O95">
        <v>2</v>
      </c>
      <c r="P95">
        <v>2</v>
      </c>
      <c r="Q95">
        <v>2</v>
      </c>
      <c r="S95"/>
    </row>
    <row r="96" spans="1:19" x14ac:dyDescent="0.2">
      <c r="A96" t="s">
        <v>203</v>
      </c>
      <c r="B96" s="85" t="s">
        <v>204</v>
      </c>
      <c r="C96" t="s">
        <v>327</v>
      </c>
      <c r="D96" s="85" t="s">
        <v>280</v>
      </c>
      <c r="E96" s="147">
        <f t="shared" si="2"/>
        <v>24</v>
      </c>
      <c r="F96" s="85">
        <v>2</v>
      </c>
      <c r="G96" s="85">
        <v>2</v>
      </c>
      <c r="H96">
        <v>2</v>
      </c>
      <c r="I96">
        <v>2</v>
      </c>
      <c r="J96">
        <v>2</v>
      </c>
      <c r="K96">
        <v>2</v>
      </c>
      <c r="L96">
        <v>2</v>
      </c>
      <c r="M96">
        <v>2</v>
      </c>
      <c r="N96">
        <v>2</v>
      </c>
      <c r="O96">
        <v>2</v>
      </c>
      <c r="P96">
        <v>2</v>
      </c>
      <c r="Q96">
        <v>2</v>
      </c>
      <c r="S96"/>
    </row>
    <row r="97" spans="1:19" x14ac:dyDescent="0.2">
      <c r="A97" t="s">
        <v>205</v>
      </c>
      <c r="B97" s="85" t="s">
        <v>206</v>
      </c>
      <c r="C97" t="s">
        <v>327</v>
      </c>
      <c r="D97" s="85" t="s">
        <v>280</v>
      </c>
      <c r="E97" s="147">
        <f t="shared" si="2"/>
        <v>18</v>
      </c>
      <c r="F97" s="85">
        <v>1</v>
      </c>
      <c r="G97" s="85">
        <v>1</v>
      </c>
      <c r="H97">
        <v>1</v>
      </c>
      <c r="I97">
        <v>1</v>
      </c>
      <c r="J97">
        <v>1</v>
      </c>
      <c r="K97">
        <v>2</v>
      </c>
      <c r="L97">
        <v>2</v>
      </c>
      <c r="M97">
        <v>2</v>
      </c>
      <c r="N97">
        <v>2</v>
      </c>
      <c r="O97">
        <v>2</v>
      </c>
      <c r="P97">
        <v>2</v>
      </c>
      <c r="Q97">
        <v>1</v>
      </c>
      <c r="S97"/>
    </row>
    <row r="98" spans="1:19" ht="12.75" customHeight="1" x14ac:dyDescent="0.2">
      <c r="A98" t="s">
        <v>207</v>
      </c>
      <c r="B98" s="85" t="s">
        <v>439</v>
      </c>
      <c r="C98" t="s">
        <v>327</v>
      </c>
      <c r="D98" s="85" t="s">
        <v>280</v>
      </c>
      <c r="E98" s="147">
        <f t="shared" si="2"/>
        <v>16</v>
      </c>
      <c r="F98" s="85">
        <v>1</v>
      </c>
      <c r="G98" s="85">
        <v>1</v>
      </c>
      <c r="H98">
        <v>1</v>
      </c>
      <c r="I98">
        <v>1</v>
      </c>
      <c r="J98">
        <v>1</v>
      </c>
      <c r="K98">
        <v>2</v>
      </c>
      <c r="L98">
        <v>2</v>
      </c>
      <c r="M98">
        <v>2</v>
      </c>
      <c r="N98">
        <v>2</v>
      </c>
      <c r="O98">
        <v>1</v>
      </c>
      <c r="P98">
        <v>1</v>
      </c>
      <c r="Q98">
        <v>1</v>
      </c>
      <c r="S98"/>
    </row>
    <row r="99" spans="1:19" ht="12.75" customHeight="1" x14ac:dyDescent="0.2">
      <c r="A99" t="s">
        <v>87</v>
      </c>
      <c r="B99" s="85" t="s">
        <v>599</v>
      </c>
      <c r="C99" t="s">
        <v>332</v>
      </c>
      <c r="D99" s="85" t="s">
        <v>283</v>
      </c>
      <c r="E99" s="147">
        <f t="shared" si="2"/>
        <v>16</v>
      </c>
      <c r="F99" s="85">
        <v>2</v>
      </c>
      <c r="G99" s="85">
        <v>2</v>
      </c>
      <c r="H99">
        <v>2</v>
      </c>
      <c r="I99">
        <v>2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S99"/>
    </row>
    <row r="100" spans="1:19" x14ac:dyDescent="0.2">
      <c r="A100" t="s">
        <v>163</v>
      </c>
      <c r="B100" s="85" t="s">
        <v>76</v>
      </c>
      <c r="C100" t="s">
        <v>332</v>
      </c>
      <c r="D100" s="85" t="s">
        <v>448</v>
      </c>
      <c r="E100" s="147">
        <f t="shared" si="2"/>
        <v>24</v>
      </c>
      <c r="F100" s="85">
        <v>1</v>
      </c>
      <c r="G100" s="85">
        <v>1</v>
      </c>
      <c r="H100">
        <v>1</v>
      </c>
      <c r="I100">
        <v>1</v>
      </c>
      <c r="J100">
        <v>2</v>
      </c>
      <c r="K100">
        <v>2</v>
      </c>
      <c r="L100">
        <v>2</v>
      </c>
      <c r="M100">
        <v>3</v>
      </c>
      <c r="N100">
        <v>3</v>
      </c>
      <c r="O100">
        <v>3</v>
      </c>
      <c r="P100">
        <v>3</v>
      </c>
      <c r="Q100">
        <v>2</v>
      </c>
      <c r="S100"/>
    </row>
    <row r="101" spans="1:19" x14ac:dyDescent="0.2">
      <c r="A101" t="s">
        <v>31</v>
      </c>
      <c r="B101" s="85" t="s">
        <v>32</v>
      </c>
      <c r="C101" t="s">
        <v>332</v>
      </c>
      <c r="D101" s="85" t="s">
        <v>448</v>
      </c>
      <c r="E101" s="147">
        <f>SUM(F101:Q101)</f>
        <v>18</v>
      </c>
      <c r="F101" s="85">
        <v>1</v>
      </c>
      <c r="G101" s="85">
        <v>1</v>
      </c>
      <c r="H101">
        <v>1</v>
      </c>
      <c r="I101">
        <v>1</v>
      </c>
      <c r="J101">
        <v>1</v>
      </c>
      <c r="K101">
        <v>2</v>
      </c>
      <c r="L101">
        <v>2</v>
      </c>
      <c r="M101">
        <v>2</v>
      </c>
      <c r="N101">
        <v>2</v>
      </c>
      <c r="O101">
        <v>2</v>
      </c>
      <c r="P101">
        <v>2</v>
      </c>
      <c r="Q101">
        <v>1</v>
      </c>
      <c r="S101"/>
    </row>
    <row r="102" spans="1:19" x14ac:dyDescent="0.2">
      <c r="A102" t="s">
        <v>136</v>
      </c>
      <c r="B102" s="85" t="s">
        <v>137</v>
      </c>
      <c r="C102" t="s">
        <v>319</v>
      </c>
      <c r="D102" s="85" t="s">
        <v>443</v>
      </c>
      <c r="E102" s="147">
        <v>0</v>
      </c>
      <c r="F102" s="374" t="s">
        <v>670</v>
      </c>
      <c r="G102" s="375"/>
      <c r="H102" s="375"/>
      <c r="I102" s="375"/>
      <c r="J102" s="375"/>
      <c r="K102" s="375"/>
      <c r="L102" s="375"/>
      <c r="M102" s="375"/>
      <c r="N102" s="375"/>
      <c r="O102" s="375"/>
      <c r="P102" s="375"/>
      <c r="Q102" s="375"/>
      <c r="S102"/>
    </row>
    <row r="103" spans="1:19" x14ac:dyDescent="0.2">
      <c r="A103" t="s">
        <v>138</v>
      </c>
      <c r="B103" s="153" t="s">
        <v>174</v>
      </c>
      <c r="C103" t="s">
        <v>322</v>
      </c>
      <c r="D103" s="85" t="s">
        <v>274</v>
      </c>
      <c r="E103" s="147">
        <f t="shared" ref="E103:E121" si="3">SUM(F103:Q103)</f>
        <v>0</v>
      </c>
      <c r="F103" s="85">
        <v>0</v>
      </c>
      <c r="G103" s="85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S103"/>
    </row>
    <row r="104" spans="1:19" x14ac:dyDescent="0.2">
      <c r="A104" t="s">
        <v>139</v>
      </c>
      <c r="B104" t="s">
        <v>140</v>
      </c>
      <c r="C104" t="s">
        <v>322</v>
      </c>
      <c r="D104" s="85" t="s">
        <v>274</v>
      </c>
      <c r="E104" s="147">
        <f t="shared" si="3"/>
        <v>14</v>
      </c>
      <c r="F104" s="85">
        <v>1</v>
      </c>
      <c r="G104" s="85">
        <v>0</v>
      </c>
      <c r="H104">
        <v>1</v>
      </c>
      <c r="I104">
        <v>1</v>
      </c>
      <c r="J104">
        <v>1</v>
      </c>
      <c r="K104">
        <v>1</v>
      </c>
      <c r="L104">
        <v>2</v>
      </c>
      <c r="M104">
        <v>2</v>
      </c>
      <c r="N104">
        <v>2</v>
      </c>
      <c r="O104">
        <v>2</v>
      </c>
      <c r="P104">
        <v>1</v>
      </c>
      <c r="Q104">
        <v>0</v>
      </c>
      <c r="S104"/>
    </row>
    <row r="105" spans="1:19" x14ac:dyDescent="0.2">
      <c r="A105" s="277" t="s">
        <v>701</v>
      </c>
      <c r="B105" s="85" t="s">
        <v>590</v>
      </c>
      <c r="C105" s="86" t="s">
        <v>699</v>
      </c>
      <c r="E105" s="147">
        <f t="shared" si="3"/>
        <v>16</v>
      </c>
      <c r="F105" s="278">
        <v>2</v>
      </c>
      <c r="G105" s="278">
        <v>1</v>
      </c>
      <c r="H105" s="278">
        <v>1</v>
      </c>
      <c r="I105" s="279">
        <v>1</v>
      </c>
      <c r="J105" s="278">
        <v>1</v>
      </c>
      <c r="K105" s="278">
        <v>2</v>
      </c>
      <c r="L105" s="278">
        <v>2</v>
      </c>
      <c r="M105" s="278">
        <v>1</v>
      </c>
      <c r="N105" s="278">
        <v>1</v>
      </c>
      <c r="O105" s="278">
        <v>1</v>
      </c>
      <c r="P105" s="278">
        <v>1</v>
      </c>
      <c r="Q105" s="278">
        <v>2</v>
      </c>
      <c r="S105"/>
    </row>
    <row r="106" spans="1:19" x14ac:dyDescent="0.2">
      <c r="A106" s="277" t="s">
        <v>702</v>
      </c>
      <c r="B106" s="85" t="s">
        <v>588</v>
      </c>
      <c r="C106" s="86" t="s">
        <v>699</v>
      </c>
      <c r="E106" s="147">
        <f t="shared" si="3"/>
        <v>18</v>
      </c>
      <c r="F106" s="278">
        <v>2</v>
      </c>
      <c r="G106" s="278">
        <v>1</v>
      </c>
      <c r="H106" s="278">
        <v>2</v>
      </c>
      <c r="I106" s="279">
        <v>1</v>
      </c>
      <c r="J106" s="278">
        <v>1</v>
      </c>
      <c r="K106" s="278">
        <v>2</v>
      </c>
      <c r="L106" s="278">
        <v>1</v>
      </c>
      <c r="M106" s="278">
        <v>1</v>
      </c>
      <c r="N106" s="278">
        <v>1</v>
      </c>
      <c r="O106" s="278">
        <v>2</v>
      </c>
      <c r="P106" s="278">
        <v>2</v>
      </c>
      <c r="Q106" s="278">
        <v>2</v>
      </c>
      <c r="S106"/>
    </row>
    <row r="107" spans="1:19" x14ac:dyDescent="0.2">
      <c r="A107" s="277" t="s">
        <v>703</v>
      </c>
      <c r="B107" s="85" t="s">
        <v>704</v>
      </c>
      <c r="C107" s="86" t="s">
        <v>699</v>
      </c>
      <c r="E107" s="147">
        <f t="shared" si="3"/>
        <v>18</v>
      </c>
      <c r="F107" s="278">
        <v>2</v>
      </c>
      <c r="G107" s="278">
        <v>2</v>
      </c>
      <c r="H107" s="278">
        <v>1</v>
      </c>
      <c r="I107" s="279">
        <v>1</v>
      </c>
      <c r="J107" s="278">
        <v>1</v>
      </c>
      <c r="K107" s="278">
        <v>1</v>
      </c>
      <c r="L107" s="278">
        <v>2</v>
      </c>
      <c r="M107" s="278">
        <v>2</v>
      </c>
      <c r="N107" s="278">
        <v>2</v>
      </c>
      <c r="O107" s="278">
        <v>1</v>
      </c>
      <c r="P107" s="278">
        <v>1</v>
      </c>
      <c r="Q107" s="278">
        <v>2</v>
      </c>
      <c r="S107"/>
    </row>
    <row r="108" spans="1:19" x14ac:dyDescent="0.2">
      <c r="A108" s="277" t="s">
        <v>705</v>
      </c>
      <c r="B108" s="85" t="s">
        <v>585</v>
      </c>
      <c r="C108" s="86" t="s">
        <v>699</v>
      </c>
      <c r="E108" s="147">
        <f t="shared" si="3"/>
        <v>18</v>
      </c>
      <c r="F108" s="278">
        <v>2</v>
      </c>
      <c r="G108" s="278">
        <v>2</v>
      </c>
      <c r="H108" s="278">
        <v>2</v>
      </c>
      <c r="I108" s="278">
        <v>2</v>
      </c>
      <c r="J108" s="278">
        <v>1</v>
      </c>
      <c r="K108" s="278">
        <v>1</v>
      </c>
      <c r="L108" s="278">
        <v>1</v>
      </c>
      <c r="M108" s="278">
        <v>1</v>
      </c>
      <c r="N108" s="278">
        <v>1</v>
      </c>
      <c r="O108" s="278">
        <v>2</v>
      </c>
      <c r="P108" s="278">
        <v>1</v>
      </c>
      <c r="Q108" s="278">
        <v>2</v>
      </c>
      <c r="S108"/>
    </row>
    <row r="109" spans="1:19" ht="15.75" customHeight="1" x14ac:dyDescent="0.2">
      <c r="A109" s="280" t="s">
        <v>706</v>
      </c>
      <c r="B109" s="281" t="s">
        <v>583</v>
      </c>
      <c r="C109" s="86" t="s">
        <v>699</v>
      </c>
      <c r="E109" s="147">
        <f t="shared" si="3"/>
        <v>16</v>
      </c>
      <c r="F109" s="278">
        <v>2</v>
      </c>
      <c r="G109" s="278">
        <v>2</v>
      </c>
      <c r="H109" s="278">
        <v>1</v>
      </c>
      <c r="I109" s="279">
        <v>1</v>
      </c>
      <c r="J109" s="278">
        <v>2</v>
      </c>
      <c r="K109" s="278">
        <v>1</v>
      </c>
      <c r="L109" s="278">
        <v>0</v>
      </c>
      <c r="M109" s="278">
        <v>0</v>
      </c>
      <c r="N109" s="278">
        <v>2</v>
      </c>
      <c r="O109" s="278">
        <v>1</v>
      </c>
      <c r="P109" s="278">
        <v>2</v>
      </c>
      <c r="Q109" s="278">
        <v>2</v>
      </c>
      <c r="S109"/>
    </row>
    <row r="110" spans="1:19" x14ac:dyDescent="0.2">
      <c r="A110" s="277" t="s">
        <v>707</v>
      </c>
      <c r="B110" s="85" t="s">
        <v>593</v>
      </c>
      <c r="C110" s="86" t="s">
        <v>699</v>
      </c>
      <c r="E110" s="147">
        <f t="shared" si="3"/>
        <v>12</v>
      </c>
      <c r="F110" s="278">
        <v>1</v>
      </c>
      <c r="G110" s="278">
        <v>0</v>
      </c>
      <c r="H110" s="278">
        <v>0</v>
      </c>
      <c r="I110" s="279">
        <v>1</v>
      </c>
      <c r="J110" s="278">
        <v>0</v>
      </c>
      <c r="K110" s="278">
        <v>1</v>
      </c>
      <c r="L110" s="278">
        <v>2</v>
      </c>
      <c r="M110" s="278">
        <v>2</v>
      </c>
      <c r="N110" s="278">
        <v>2</v>
      </c>
      <c r="O110" s="278">
        <v>1</v>
      </c>
      <c r="P110" s="278">
        <v>1</v>
      </c>
      <c r="Q110" s="278">
        <v>1</v>
      </c>
      <c r="S110"/>
    </row>
    <row r="111" spans="1:19" x14ac:dyDescent="0.2">
      <c r="A111" s="277" t="s">
        <v>708</v>
      </c>
      <c r="B111" s="85" t="s">
        <v>591</v>
      </c>
      <c r="C111" s="86" t="s">
        <v>699</v>
      </c>
      <c r="E111" s="147">
        <f t="shared" si="3"/>
        <v>12</v>
      </c>
      <c r="F111" s="278">
        <v>1</v>
      </c>
      <c r="G111" s="278">
        <v>0</v>
      </c>
      <c r="H111" s="278">
        <v>1</v>
      </c>
      <c r="I111" s="279">
        <v>0</v>
      </c>
      <c r="J111" s="278">
        <v>1</v>
      </c>
      <c r="K111" s="278">
        <v>0</v>
      </c>
      <c r="L111" s="278">
        <v>1</v>
      </c>
      <c r="M111" s="278">
        <v>3</v>
      </c>
      <c r="N111" s="278">
        <v>3</v>
      </c>
      <c r="O111" s="278">
        <v>1</v>
      </c>
      <c r="P111" s="278">
        <v>1</v>
      </c>
      <c r="Q111" s="278">
        <v>0</v>
      </c>
      <c r="S111"/>
    </row>
    <row r="112" spans="1:19" x14ac:dyDescent="0.2">
      <c r="A112" s="277" t="s">
        <v>709</v>
      </c>
      <c r="B112" s="85" t="s">
        <v>586</v>
      </c>
      <c r="C112" s="86" t="s">
        <v>699</v>
      </c>
      <c r="E112" s="147">
        <f t="shared" si="3"/>
        <v>15</v>
      </c>
      <c r="F112" s="278">
        <v>2</v>
      </c>
      <c r="G112" s="278">
        <v>2</v>
      </c>
      <c r="H112" s="278">
        <v>1</v>
      </c>
      <c r="I112" s="279">
        <v>1</v>
      </c>
      <c r="J112" s="278">
        <v>1</v>
      </c>
      <c r="K112" s="278">
        <v>1</v>
      </c>
      <c r="L112" s="278">
        <v>1</v>
      </c>
      <c r="M112" s="278">
        <v>1</v>
      </c>
      <c r="N112" s="278">
        <v>1</v>
      </c>
      <c r="O112" s="278">
        <v>1</v>
      </c>
      <c r="P112" s="278">
        <v>1</v>
      </c>
      <c r="Q112" s="278">
        <v>2</v>
      </c>
      <c r="S112"/>
    </row>
    <row r="113" spans="1:19" x14ac:dyDescent="0.2">
      <c r="A113" s="277" t="s">
        <v>710</v>
      </c>
      <c r="B113" s="85" t="s">
        <v>580</v>
      </c>
      <c r="C113" s="86" t="s">
        <v>699</v>
      </c>
      <c r="E113" s="147">
        <f t="shared" si="3"/>
        <v>7</v>
      </c>
      <c r="F113" s="278">
        <v>1</v>
      </c>
      <c r="G113" s="278">
        <v>0</v>
      </c>
      <c r="H113" s="278">
        <v>1</v>
      </c>
      <c r="I113" s="279">
        <v>0</v>
      </c>
      <c r="J113" s="278">
        <v>1</v>
      </c>
      <c r="K113" s="278">
        <v>0</v>
      </c>
      <c r="L113" s="278">
        <v>1</v>
      </c>
      <c r="M113" s="278">
        <v>1</v>
      </c>
      <c r="N113" s="278">
        <v>1</v>
      </c>
      <c r="O113" s="278">
        <v>0</v>
      </c>
      <c r="P113" s="278">
        <v>1</v>
      </c>
      <c r="Q113" s="278">
        <v>0</v>
      </c>
      <c r="S113"/>
    </row>
    <row r="114" spans="1:19" x14ac:dyDescent="0.2">
      <c r="A114" s="277" t="s">
        <v>711</v>
      </c>
      <c r="B114" s="85" t="s">
        <v>595</v>
      </c>
      <c r="C114" s="86" t="s">
        <v>699</v>
      </c>
      <c r="E114" s="147">
        <f t="shared" si="3"/>
        <v>14</v>
      </c>
      <c r="F114" s="278">
        <v>1</v>
      </c>
      <c r="G114" s="278">
        <v>0</v>
      </c>
      <c r="H114" s="278">
        <v>1</v>
      </c>
      <c r="I114" s="279">
        <v>0</v>
      </c>
      <c r="J114" s="278">
        <v>1</v>
      </c>
      <c r="K114" s="278">
        <v>3</v>
      </c>
      <c r="L114" s="278">
        <v>3</v>
      </c>
      <c r="M114" s="278">
        <v>2</v>
      </c>
      <c r="N114" s="278">
        <v>1</v>
      </c>
      <c r="O114" s="278">
        <v>1</v>
      </c>
      <c r="P114" s="278">
        <v>1</v>
      </c>
      <c r="Q114" s="278">
        <v>0</v>
      </c>
      <c r="S114"/>
    </row>
    <row r="115" spans="1:19" x14ac:dyDescent="0.2">
      <c r="A115" s="277" t="s">
        <v>712</v>
      </c>
      <c r="B115" s="85" t="s">
        <v>581</v>
      </c>
      <c r="C115" s="86" t="s">
        <v>699</v>
      </c>
      <c r="E115" s="147">
        <f t="shared" si="3"/>
        <v>16</v>
      </c>
      <c r="F115" s="278">
        <v>1</v>
      </c>
      <c r="G115" s="278">
        <v>0</v>
      </c>
      <c r="H115" s="278">
        <v>1</v>
      </c>
      <c r="I115" s="278">
        <v>1</v>
      </c>
      <c r="J115" s="278">
        <v>0</v>
      </c>
      <c r="K115" s="278">
        <v>2</v>
      </c>
      <c r="L115" s="278">
        <v>3</v>
      </c>
      <c r="M115" s="278">
        <v>3</v>
      </c>
      <c r="N115" s="278">
        <v>2</v>
      </c>
      <c r="O115" s="278">
        <v>1</v>
      </c>
      <c r="P115" s="278">
        <v>1</v>
      </c>
      <c r="Q115" s="278">
        <v>1</v>
      </c>
      <c r="S115"/>
    </row>
    <row r="116" spans="1:19" x14ac:dyDescent="0.2">
      <c r="A116" s="277" t="s">
        <v>713</v>
      </c>
      <c r="B116" s="85" t="s">
        <v>582</v>
      </c>
      <c r="C116" s="86" t="s">
        <v>699</v>
      </c>
      <c r="E116" s="147">
        <f t="shared" si="3"/>
        <v>12</v>
      </c>
      <c r="F116" s="278">
        <v>1</v>
      </c>
      <c r="G116" s="278">
        <v>1</v>
      </c>
      <c r="H116" s="278">
        <v>1</v>
      </c>
      <c r="I116" s="279">
        <v>1</v>
      </c>
      <c r="J116" s="278">
        <v>1</v>
      </c>
      <c r="K116" s="278">
        <v>1</v>
      </c>
      <c r="L116" s="278">
        <v>1</v>
      </c>
      <c r="M116" s="278">
        <v>1</v>
      </c>
      <c r="N116" s="278">
        <v>1</v>
      </c>
      <c r="O116" s="278">
        <v>1</v>
      </c>
      <c r="P116" s="278">
        <v>1</v>
      </c>
      <c r="Q116" s="278">
        <v>1</v>
      </c>
      <c r="S116"/>
    </row>
    <row r="117" spans="1:19" x14ac:dyDescent="0.2">
      <c r="A117" s="277" t="s">
        <v>714</v>
      </c>
      <c r="B117" s="85" t="s">
        <v>594</v>
      </c>
      <c r="C117" s="86" t="s">
        <v>699</v>
      </c>
      <c r="E117" s="147">
        <f t="shared" si="3"/>
        <v>8</v>
      </c>
      <c r="F117" s="278">
        <v>1</v>
      </c>
      <c r="G117" s="278">
        <v>0</v>
      </c>
      <c r="H117" s="278">
        <v>0</v>
      </c>
      <c r="I117" s="279">
        <v>1</v>
      </c>
      <c r="J117" s="278">
        <v>0</v>
      </c>
      <c r="K117" s="278">
        <v>1</v>
      </c>
      <c r="L117" s="278">
        <v>0</v>
      </c>
      <c r="M117" s="278">
        <v>2</v>
      </c>
      <c r="N117" s="278">
        <v>0</v>
      </c>
      <c r="O117" s="278">
        <v>1</v>
      </c>
      <c r="P117" s="278">
        <v>1</v>
      </c>
      <c r="Q117" s="278">
        <v>1</v>
      </c>
      <c r="S117"/>
    </row>
    <row r="118" spans="1:19" x14ac:dyDescent="0.2">
      <c r="A118" s="277" t="s">
        <v>715</v>
      </c>
      <c r="B118" s="85" t="s">
        <v>592</v>
      </c>
      <c r="C118" s="86" t="s">
        <v>699</v>
      </c>
      <c r="E118" s="147">
        <f t="shared" si="3"/>
        <v>16</v>
      </c>
      <c r="F118" s="278">
        <v>1</v>
      </c>
      <c r="G118" s="278">
        <v>2</v>
      </c>
      <c r="H118" s="278">
        <v>2</v>
      </c>
      <c r="I118" s="279">
        <v>2</v>
      </c>
      <c r="J118" s="278">
        <v>2</v>
      </c>
      <c r="K118" s="278">
        <v>1</v>
      </c>
      <c r="L118" s="278">
        <v>1</v>
      </c>
      <c r="M118" s="278">
        <v>1</v>
      </c>
      <c r="N118" s="278">
        <v>1</v>
      </c>
      <c r="O118" s="278">
        <v>1</v>
      </c>
      <c r="P118" s="278">
        <v>1</v>
      </c>
      <c r="Q118" s="278">
        <v>1</v>
      </c>
      <c r="S118"/>
    </row>
    <row r="119" spans="1:19" ht="15.75" customHeight="1" x14ac:dyDescent="0.2">
      <c r="A119" s="280" t="s">
        <v>716</v>
      </c>
      <c r="B119" s="281" t="s">
        <v>587</v>
      </c>
      <c r="C119" s="86" t="s">
        <v>699</v>
      </c>
      <c r="E119" s="147">
        <f t="shared" si="3"/>
        <v>16</v>
      </c>
      <c r="F119" s="278">
        <v>2</v>
      </c>
      <c r="G119" s="278">
        <v>0</v>
      </c>
      <c r="H119" s="278">
        <v>1</v>
      </c>
      <c r="I119" s="279">
        <v>1</v>
      </c>
      <c r="J119" s="278">
        <v>0</v>
      </c>
      <c r="K119" s="278">
        <v>1</v>
      </c>
      <c r="L119" s="278">
        <v>2</v>
      </c>
      <c r="M119" s="278">
        <v>3</v>
      </c>
      <c r="N119" s="278">
        <v>2</v>
      </c>
      <c r="O119" s="278">
        <v>1</v>
      </c>
      <c r="P119" s="278">
        <v>1</v>
      </c>
      <c r="Q119" s="278">
        <v>2</v>
      </c>
      <c r="S119"/>
    </row>
    <row r="120" spans="1:19" x14ac:dyDescent="0.2">
      <c r="A120" s="277" t="s">
        <v>537</v>
      </c>
      <c r="B120" s="85" t="s">
        <v>685</v>
      </c>
      <c r="C120" s="86" t="s">
        <v>699</v>
      </c>
      <c r="E120" s="147">
        <f t="shared" si="3"/>
        <v>18</v>
      </c>
      <c r="F120" s="278">
        <v>2</v>
      </c>
      <c r="G120" s="278">
        <v>1</v>
      </c>
      <c r="H120" s="278">
        <v>1</v>
      </c>
      <c r="I120" s="279">
        <v>1</v>
      </c>
      <c r="J120" s="278">
        <v>1</v>
      </c>
      <c r="K120" s="278">
        <v>1</v>
      </c>
      <c r="L120" s="278">
        <v>2</v>
      </c>
      <c r="M120" s="278">
        <v>3</v>
      </c>
      <c r="N120" s="278">
        <v>2</v>
      </c>
      <c r="O120" s="278">
        <v>1</v>
      </c>
      <c r="P120" s="278">
        <v>1</v>
      </c>
      <c r="Q120" s="278">
        <v>2</v>
      </c>
      <c r="S120"/>
    </row>
    <row r="121" spans="1:19" x14ac:dyDescent="0.2">
      <c r="A121" s="277" t="s">
        <v>136</v>
      </c>
      <c r="B121" s="85" t="s">
        <v>137</v>
      </c>
      <c r="C121" s="86" t="s">
        <v>699</v>
      </c>
      <c r="E121" s="147">
        <f t="shared" si="3"/>
        <v>18</v>
      </c>
      <c r="F121" s="278">
        <v>2</v>
      </c>
      <c r="G121" s="278">
        <v>1</v>
      </c>
      <c r="H121" s="278">
        <v>1</v>
      </c>
      <c r="I121" s="279">
        <v>1</v>
      </c>
      <c r="J121" s="278">
        <v>1</v>
      </c>
      <c r="K121" s="278">
        <v>2</v>
      </c>
      <c r="L121" s="278">
        <v>2</v>
      </c>
      <c r="M121" s="278">
        <v>2</v>
      </c>
      <c r="N121" s="278">
        <v>1</v>
      </c>
      <c r="O121" s="278">
        <v>2</v>
      </c>
      <c r="P121" s="278">
        <v>1</v>
      </c>
      <c r="Q121" s="278">
        <v>2</v>
      </c>
      <c r="S121"/>
    </row>
    <row r="122" spans="1:19" x14ac:dyDescent="0.2">
      <c r="D122"/>
      <c r="R122"/>
      <c r="S122"/>
    </row>
    <row r="123" spans="1:19" x14ac:dyDescent="0.2">
      <c r="D123"/>
      <c r="R123"/>
      <c r="S123"/>
    </row>
    <row r="124" spans="1:19" x14ac:dyDescent="0.2">
      <c r="D124"/>
      <c r="R124"/>
      <c r="S124"/>
    </row>
    <row r="125" spans="1:19" x14ac:dyDescent="0.2">
      <c r="D125"/>
      <c r="R125"/>
      <c r="S125"/>
    </row>
    <row r="126" spans="1:19" x14ac:dyDescent="0.2">
      <c r="D126"/>
      <c r="R126"/>
      <c r="S126"/>
    </row>
    <row r="127" spans="1:19" x14ac:dyDescent="0.2">
      <c r="D127"/>
      <c r="R127"/>
      <c r="S127"/>
    </row>
    <row r="128" spans="1:19" x14ac:dyDescent="0.2">
      <c r="D128"/>
      <c r="R128"/>
      <c r="S128"/>
    </row>
    <row r="129" spans="4:19" x14ac:dyDescent="0.2">
      <c r="D129"/>
      <c r="R129"/>
      <c r="S129"/>
    </row>
    <row r="130" spans="4:19" x14ac:dyDescent="0.2">
      <c r="D130"/>
      <c r="R130"/>
      <c r="S130"/>
    </row>
    <row r="131" spans="4:19" x14ac:dyDescent="0.2">
      <c r="D131"/>
      <c r="R131"/>
      <c r="S131"/>
    </row>
    <row r="132" spans="4:19" x14ac:dyDescent="0.2">
      <c r="D132"/>
      <c r="R132"/>
      <c r="S132"/>
    </row>
    <row r="133" spans="4:19" x14ac:dyDescent="0.2">
      <c r="D133"/>
      <c r="R133"/>
      <c r="S133"/>
    </row>
    <row r="134" spans="4:19" x14ac:dyDescent="0.2">
      <c r="D134"/>
      <c r="R134"/>
      <c r="S134"/>
    </row>
    <row r="135" spans="4:19" x14ac:dyDescent="0.2">
      <c r="D135"/>
      <c r="R135"/>
      <c r="S135"/>
    </row>
    <row r="136" spans="4:19" x14ac:dyDescent="0.2">
      <c r="D136"/>
      <c r="R136"/>
      <c r="S136"/>
    </row>
  </sheetData>
  <autoFilter ref="A2:AE105"/>
  <mergeCells count="6">
    <mergeCell ref="A1:A2"/>
    <mergeCell ref="F102:Q102"/>
    <mergeCell ref="F13:Q13"/>
    <mergeCell ref="F1:Q1"/>
    <mergeCell ref="T1:AE1"/>
    <mergeCell ref="B1:B2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zoomScale="115" zoomScaleNormal="115" workbookViewId="0">
      <pane ySplit="1" topLeftCell="A20" activePane="bottomLeft" state="frozen"/>
      <selection pane="bottomLeft" activeCell="B47" sqref="B47"/>
    </sheetView>
  </sheetViews>
  <sheetFormatPr defaultRowHeight="12.75" x14ac:dyDescent="0.2"/>
  <cols>
    <col min="1" max="1" width="19.42578125" style="244" customWidth="1"/>
    <col min="2" max="2" width="58.7109375" customWidth="1"/>
    <col min="3" max="3" width="22" customWidth="1"/>
    <col min="4" max="4" width="15.7109375" customWidth="1"/>
  </cols>
  <sheetData>
    <row r="1" spans="1:4" x14ac:dyDescent="0.2">
      <c r="A1" s="243" t="s">
        <v>576</v>
      </c>
      <c r="B1" s="86" t="s">
        <v>404</v>
      </c>
      <c r="C1" s="86" t="s">
        <v>577</v>
      </c>
      <c r="D1" s="86"/>
    </row>
    <row r="2" spans="1:4" ht="13.5" customHeight="1" x14ac:dyDescent="0.2">
      <c r="A2" s="245">
        <v>1646500</v>
      </c>
      <c r="B2" t="s">
        <v>571</v>
      </c>
      <c r="C2" s="86" t="s">
        <v>578</v>
      </c>
    </row>
    <row r="3" spans="1:4" ht="13.5" customHeight="1" x14ac:dyDescent="0.2">
      <c r="A3" s="245">
        <v>3374100</v>
      </c>
      <c r="B3" t="s">
        <v>128</v>
      </c>
      <c r="C3" s="86" t="s">
        <v>578</v>
      </c>
    </row>
    <row r="4" spans="1:4" ht="13.5" customHeight="1" x14ac:dyDescent="0.2">
      <c r="A4" s="245">
        <v>3612600</v>
      </c>
      <c r="B4" t="s">
        <v>572</v>
      </c>
      <c r="C4" s="86" t="s">
        <v>578</v>
      </c>
    </row>
    <row r="5" spans="1:4" ht="13.5" customHeight="1" x14ac:dyDescent="0.2">
      <c r="A5" s="245">
        <v>5420500</v>
      </c>
      <c r="B5" t="s">
        <v>364</v>
      </c>
      <c r="C5" s="86" t="s">
        <v>578</v>
      </c>
    </row>
    <row r="6" spans="1:4" ht="13.5" customHeight="1" x14ac:dyDescent="0.2">
      <c r="A6" s="245">
        <v>5586300</v>
      </c>
      <c r="B6" t="s">
        <v>573</v>
      </c>
      <c r="C6" s="86" t="s">
        <v>578</v>
      </c>
    </row>
    <row r="7" spans="1:4" ht="13.5" customHeight="1" x14ac:dyDescent="0.2">
      <c r="A7" s="245">
        <v>6934500</v>
      </c>
      <c r="B7" t="s">
        <v>369</v>
      </c>
      <c r="C7" s="86" t="s">
        <v>578</v>
      </c>
    </row>
    <row r="8" spans="1:4" ht="13.5" customHeight="1" x14ac:dyDescent="0.2">
      <c r="A8" s="245">
        <v>7020850</v>
      </c>
      <c r="B8" t="s">
        <v>574</v>
      </c>
      <c r="C8" s="86" t="s">
        <v>578</v>
      </c>
    </row>
    <row r="9" spans="1:4" ht="13.5" customHeight="1" x14ac:dyDescent="0.2">
      <c r="A9" s="245">
        <v>7289000</v>
      </c>
      <c r="B9" t="s">
        <v>575</v>
      </c>
      <c r="C9" s="86" t="s">
        <v>578</v>
      </c>
    </row>
    <row r="10" spans="1:4" ht="13.5" customHeight="1" x14ac:dyDescent="0.2">
      <c r="A10" s="245">
        <v>7374000</v>
      </c>
      <c r="B10" t="s">
        <v>377</v>
      </c>
      <c r="C10" s="86" t="s">
        <v>578</v>
      </c>
    </row>
    <row r="11" spans="1:4" ht="13.5" customHeight="1" x14ac:dyDescent="0.2">
      <c r="A11" s="245">
        <v>7381600</v>
      </c>
      <c r="B11" t="s">
        <v>386</v>
      </c>
      <c r="C11" s="86" t="s">
        <v>578</v>
      </c>
    </row>
    <row r="12" spans="1:4" ht="13.5" customHeight="1" x14ac:dyDescent="0.2">
      <c r="A12" s="245">
        <v>11447650</v>
      </c>
      <c r="B12" t="s">
        <v>288</v>
      </c>
      <c r="C12" s="86" t="s">
        <v>578</v>
      </c>
    </row>
    <row r="13" spans="1:4" ht="13.5" customHeight="1" x14ac:dyDescent="0.2">
      <c r="A13" s="245">
        <v>14211720</v>
      </c>
      <c r="B13" t="s">
        <v>135</v>
      </c>
      <c r="C13" s="86" t="s">
        <v>578</v>
      </c>
    </row>
    <row r="14" spans="1:4" x14ac:dyDescent="0.2">
      <c r="A14" s="245">
        <v>16618000</v>
      </c>
      <c r="B14" t="s">
        <v>582</v>
      </c>
      <c r="C14" s="86" t="s">
        <v>579</v>
      </c>
    </row>
    <row r="15" spans="1:4" x14ac:dyDescent="0.2">
      <c r="A15" s="245">
        <v>5124480</v>
      </c>
      <c r="B15" t="s">
        <v>583</v>
      </c>
      <c r="C15" s="86" t="s">
        <v>579</v>
      </c>
    </row>
    <row r="16" spans="1:4" x14ac:dyDescent="0.2">
      <c r="A16" s="245">
        <v>6879650</v>
      </c>
      <c r="B16" t="s">
        <v>584</v>
      </c>
      <c r="C16" s="86" t="s">
        <v>579</v>
      </c>
    </row>
    <row r="17" spans="1:3" x14ac:dyDescent="0.2">
      <c r="A17" s="245">
        <v>3497300</v>
      </c>
      <c r="B17" t="s">
        <v>585</v>
      </c>
      <c r="C17" s="86" t="s">
        <v>579</v>
      </c>
    </row>
    <row r="18" spans="1:3" x14ac:dyDescent="0.2">
      <c r="A18" s="245">
        <v>1466500</v>
      </c>
      <c r="B18" t="s">
        <v>588</v>
      </c>
      <c r="C18" s="86" t="s">
        <v>579</v>
      </c>
    </row>
    <row r="19" spans="1:3" x14ac:dyDescent="0.2">
      <c r="A19" s="245">
        <v>8377900</v>
      </c>
      <c r="B19" t="s">
        <v>614</v>
      </c>
      <c r="C19" s="86" t="s">
        <v>579</v>
      </c>
    </row>
    <row r="20" spans="1:3" x14ac:dyDescent="0.2">
      <c r="A20" s="245">
        <v>9430600</v>
      </c>
      <c r="B20" t="s">
        <v>589</v>
      </c>
      <c r="C20" s="86" t="s">
        <v>610</v>
      </c>
    </row>
    <row r="21" spans="1:3" x14ac:dyDescent="0.2">
      <c r="A21" s="245">
        <v>1435000</v>
      </c>
      <c r="B21" t="s">
        <v>590</v>
      </c>
      <c r="C21" s="86" t="s">
        <v>579</v>
      </c>
    </row>
    <row r="22" spans="1:3" x14ac:dyDescent="0.2">
      <c r="A22" s="245">
        <v>2327100</v>
      </c>
      <c r="B22" t="s">
        <v>613</v>
      </c>
      <c r="C22" s="86" t="s">
        <v>579</v>
      </c>
    </row>
    <row r="23" spans="1:3" x14ac:dyDescent="0.2">
      <c r="A23" s="245">
        <v>15292700</v>
      </c>
      <c r="B23" t="s">
        <v>594</v>
      </c>
      <c r="C23" s="86" t="s">
        <v>579</v>
      </c>
    </row>
    <row r="24" spans="1:3" x14ac:dyDescent="0.2">
      <c r="A24" s="245">
        <v>1054200</v>
      </c>
      <c r="B24" t="s">
        <v>596</v>
      </c>
      <c r="C24" s="86" t="s">
        <v>579</v>
      </c>
    </row>
    <row r="25" spans="1:3" x14ac:dyDescent="0.2">
      <c r="A25" s="245">
        <v>1545600</v>
      </c>
      <c r="B25" t="s">
        <v>597</v>
      </c>
      <c r="C25" s="86" t="s">
        <v>579</v>
      </c>
    </row>
    <row r="26" spans="1:3" x14ac:dyDescent="0.2">
      <c r="A26" s="245" t="s">
        <v>237</v>
      </c>
      <c r="B26" t="s">
        <v>238</v>
      </c>
      <c r="C26" s="86" t="s">
        <v>579</v>
      </c>
    </row>
    <row r="27" spans="1:3" x14ac:dyDescent="0.2">
      <c r="A27" s="245" t="s">
        <v>239</v>
      </c>
      <c r="B27" t="s">
        <v>240</v>
      </c>
      <c r="C27" s="86" t="s">
        <v>579</v>
      </c>
    </row>
    <row r="28" spans="1:3" x14ac:dyDescent="0.2">
      <c r="A28" s="245" t="s">
        <v>53</v>
      </c>
      <c r="B28" t="s">
        <v>85</v>
      </c>
      <c r="C28" s="86" t="s">
        <v>579</v>
      </c>
    </row>
    <row r="29" spans="1:3" x14ac:dyDescent="0.2">
      <c r="A29" s="245" t="s">
        <v>54</v>
      </c>
      <c r="B29" t="s">
        <v>86</v>
      </c>
      <c r="C29" s="86" t="s">
        <v>579</v>
      </c>
    </row>
    <row r="30" spans="1:3" x14ac:dyDescent="0.2">
      <c r="A30" s="245">
        <v>10343500</v>
      </c>
      <c r="B30" t="s">
        <v>592</v>
      </c>
      <c r="C30" s="86" t="s">
        <v>579</v>
      </c>
    </row>
    <row r="31" spans="1:3" x14ac:dyDescent="0.2">
      <c r="A31" s="245">
        <v>11206800</v>
      </c>
      <c r="B31" t="s">
        <v>587</v>
      </c>
      <c r="C31" s="86" t="s">
        <v>579</v>
      </c>
    </row>
    <row r="32" spans="1:3" x14ac:dyDescent="0.2">
      <c r="A32" s="245" t="s">
        <v>178</v>
      </c>
      <c r="B32" t="s">
        <v>64</v>
      </c>
      <c r="C32" s="86" t="s">
        <v>579</v>
      </c>
    </row>
    <row r="33" spans="1:3" x14ac:dyDescent="0.2">
      <c r="A33" s="245" t="s">
        <v>537</v>
      </c>
      <c r="B33" t="s">
        <v>493</v>
      </c>
      <c r="C33" s="86" t="s">
        <v>579</v>
      </c>
    </row>
    <row r="34" spans="1:3" x14ac:dyDescent="0.2">
      <c r="A34" s="245" t="s">
        <v>33</v>
      </c>
      <c r="B34" t="s">
        <v>37</v>
      </c>
      <c r="C34" s="86" t="s">
        <v>579</v>
      </c>
    </row>
    <row r="35" spans="1:3" x14ac:dyDescent="0.2">
      <c r="A35" s="245">
        <v>2338523</v>
      </c>
      <c r="B35" t="s">
        <v>146</v>
      </c>
      <c r="C35" s="86" t="s">
        <v>579</v>
      </c>
    </row>
    <row r="36" spans="1:3" x14ac:dyDescent="0.2">
      <c r="A36" s="245" t="s">
        <v>231</v>
      </c>
      <c r="B36" t="s">
        <v>101</v>
      </c>
      <c r="C36" s="86" t="s">
        <v>579</v>
      </c>
    </row>
    <row r="37" spans="1:3" x14ac:dyDescent="0.2">
      <c r="A37" s="245" t="s">
        <v>241</v>
      </c>
      <c r="B37" t="s">
        <v>151</v>
      </c>
      <c r="C37" s="86" t="s">
        <v>579</v>
      </c>
    </row>
    <row r="38" spans="1:3" x14ac:dyDescent="0.2">
      <c r="A38" s="245" t="s">
        <v>164</v>
      </c>
      <c r="B38" t="s">
        <v>165</v>
      </c>
      <c r="C38" s="86" t="s">
        <v>579</v>
      </c>
    </row>
    <row r="39" spans="1:3" x14ac:dyDescent="0.2">
      <c r="A39" s="245">
        <v>402114105350101</v>
      </c>
      <c r="B39" t="s">
        <v>581</v>
      </c>
      <c r="C39" s="86" t="s">
        <v>579</v>
      </c>
    </row>
    <row r="40" spans="1:3" x14ac:dyDescent="0.2">
      <c r="A40" s="245" t="s">
        <v>59</v>
      </c>
      <c r="B40" t="s">
        <v>89</v>
      </c>
      <c r="C40" s="86" t="s">
        <v>579</v>
      </c>
    </row>
    <row r="41" spans="1:3" x14ac:dyDescent="0.2">
      <c r="A41" s="245">
        <v>9352900</v>
      </c>
      <c r="B41" t="s">
        <v>595</v>
      </c>
      <c r="C41" s="86" t="s">
        <v>579</v>
      </c>
    </row>
    <row r="42" spans="1:3" x14ac:dyDescent="0.2">
      <c r="A42" s="245">
        <v>14161500</v>
      </c>
      <c r="B42" t="s">
        <v>586</v>
      </c>
      <c r="C42" s="86" t="s">
        <v>579</v>
      </c>
    </row>
    <row r="43" spans="1:3" x14ac:dyDescent="0.2">
      <c r="A43" s="245" t="s">
        <v>179</v>
      </c>
      <c r="B43" t="s">
        <v>78</v>
      </c>
      <c r="C43" s="86" t="s">
        <v>579</v>
      </c>
    </row>
    <row r="44" spans="1:3" x14ac:dyDescent="0.2">
      <c r="A44" s="245">
        <v>13331500</v>
      </c>
      <c r="B44" t="s">
        <v>604</v>
      </c>
      <c r="C44" s="86" t="s">
        <v>579</v>
      </c>
    </row>
    <row r="45" spans="1:3" x14ac:dyDescent="0.2">
      <c r="A45" s="245" t="s">
        <v>69</v>
      </c>
      <c r="B45" t="s">
        <v>70</v>
      </c>
      <c r="C45" s="86" t="s">
        <v>579</v>
      </c>
    </row>
    <row r="46" spans="1:3" x14ac:dyDescent="0.2">
      <c r="A46" s="245" t="s">
        <v>194</v>
      </c>
      <c r="B46" t="s">
        <v>199</v>
      </c>
      <c r="C46" s="86" t="s">
        <v>579</v>
      </c>
    </row>
    <row r="47" spans="1:3" x14ac:dyDescent="0.2">
      <c r="A47" s="245" t="s">
        <v>207</v>
      </c>
      <c r="B47" t="s">
        <v>208</v>
      </c>
      <c r="C47" s="86" t="s">
        <v>579</v>
      </c>
    </row>
    <row r="48" spans="1:3" ht="13.5" customHeight="1" x14ac:dyDescent="0.2">
      <c r="A48" s="245">
        <v>12447390</v>
      </c>
      <c r="B48" t="s">
        <v>580</v>
      </c>
      <c r="C48" s="86" t="s">
        <v>579</v>
      </c>
    </row>
    <row r="49" spans="1:3" x14ac:dyDescent="0.2">
      <c r="A49" s="245" t="s">
        <v>87</v>
      </c>
      <c r="B49" t="s">
        <v>88</v>
      </c>
      <c r="C49" s="86" t="s">
        <v>579</v>
      </c>
    </row>
    <row r="50" spans="1:3" x14ac:dyDescent="0.2">
      <c r="A50" s="245" t="s">
        <v>136</v>
      </c>
      <c r="B50" t="s">
        <v>137</v>
      </c>
      <c r="C50" s="86" t="s">
        <v>579</v>
      </c>
    </row>
    <row r="51" spans="1:3" x14ac:dyDescent="0.2">
      <c r="A51" s="245">
        <v>9196500</v>
      </c>
      <c r="B51" t="s">
        <v>591</v>
      </c>
      <c r="C51" s="86" t="s">
        <v>579</v>
      </c>
    </row>
    <row r="52" spans="1:3" x14ac:dyDescent="0.2">
      <c r="A52" s="245">
        <v>5014300</v>
      </c>
      <c r="B52" t="s">
        <v>593</v>
      </c>
      <c r="C52" s="86" t="s">
        <v>579</v>
      </c>
    </row>
    <row r="53" spans="1:3" x14ac:dyDescent="0.2">
      <c r="A53" s="245" t="s">
        <v>138</v>
      </c>
      <c r="B53" t="s">
        <v>174</v>
      </c>
      <c r="C53" s="86" t="s">
        <v>579</v>
      </c>
    </row>
    <row r="54" spans="1:3" x14ac:dyDescent="0.2">
      <c r="A54" s="249">
        <v>9508300</v>
      </c>
      <c r="B54" s="153" t="s">
        <v>605</v>
      </c>
      <c r="C54" s="153" t="s">
        <v>579</v>
      </c>
    </row>
    <row r="55" spans="1:3" x14ac:dyDescent="0.2">
      <c r="A55" s="245">
        <v>2479155</v>
      </c>
      <c r="B55" s="86" t="s">
        <v>598</v>
      </c>
      <c r="C55" s="86" t="s">
        <v>579</v>
      </c>
    </row>
    <row r="56" spans="1:3" x14ac:dyDescent="0.2">
      <c r="A56" s="244">
        <v>10249300</v>
      </c>
      <c r="B56" s="86" t="s">
        <v>611</v>
      </c>
      <c r="C56" s="86" t="s">
        <v>579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D80"/>
  <sheetViews>
    <sheetView zoomScale="75" workbookViewId="0">
      <selection activeCell="E21" sqref="E21"/>
    </sheetView>
  </sheetViews>
  <sheetFormatPr defaultRowHeight="14.25" x14ac:dyDescent="0.2"/>
  <cols>
    <col min="1" max="1" width="37.28515625" style="4" customWidth="1"/>
    <col min="2" max="2" width="10" style="17" bestFit="1" customWidth="1"/>
    <col min="3" max="3" width="30.42578125" style="4" customWidth="1"/>
    <col min="4" max="4" width="130.5703125" style="4" customWidth="1"/>
    <col min="5" max="6" width="9.140625" style="4"/>
    <col min="7" max="7" width="35.85546875" style="4" customWidth="1"/>
    <col min="8" max="16384" width="9.140625" style="4"/>
  </cols>
  <sheetData>
    <row r="1" spans="1:4" ht="30.75" thickBot="1" x14ac:dyDescent="0.25">
      <c r="A1" s="7" t="s">
        <v>15</v>
      </c>
      <c r="B1" s="7" t="s">
        <v>16</v>
      </c>
      <c r="C1" s="7" t="s">
        <v>17</v>
      </c>
      <c r="D1" s="7" t="s">
        <v>18</v>
      </c>
    </row>
    <row r="2" spans="1:4" s="8" customFormat="1" ht="24.75" customHeight="1" thickTop="1" x14ac:dyDescent="0.25">
      <c r="A2" s="380" t="s">
        <v>473</v>
      </c>
      <c r="B2" s="380"/>
      <c r="C2" s="380"/>
      <c r="D2" s="380"/>
    </row>
    <row r="3" spans="1:4" ht="15" customHeight="1" x14ac:dyDescent="0.2">
      <c r="A3" s="4" t="s">
        <v>141</v>
      </c>
      <c r="B3" s="17" t="s">
        <v>19</v>
      </c>
      <c r="C3" s="4" t="s">
        <v>20</v>
      </c>
    </row>
    <row r="4" spans="1:4" ht="15" customHeight="1" x14ac:dyDescent="0.2">
      <c r="A4" s="4" t="s">
        <v>14</v>
      </c>
      <c r="B4" s="17" t="s">
        <v>21</v>
      </c>
      <c r="C4" s="4" t="s">
        <v>150</v>
      </c>
      <c r="D4" s="4" t="s">
        <v>161</v>
      </c>
    </row>
    <row r="5" spans="1:4" ht="15" customHeight="1" x14ac:dyDescent="0.2">
      <c r="A5" s="4" t="s">
        <v>74</v>
      </c>
      <c r="B5" s="17" t="s">
        <v>21</v>
      </c>
      <c r="D5" s="4" t="s">
        <v>215</v>
      </c>
    </row>
    <row r="6" spans="1:4" ht="15" customHeight="1" x14ac:dyDescent="0.2">
      <c r="A6" s="4" t="s">
        <v>242</v>
      </c>
      <c r="B6" s="17" t="s">
        <v>21</v>
      </c>
      <c r="D6" s="4" t="s">
        <v>243</v>
      </c>
    </row>
    <row r="7" spans="1:4" ht="33" customHeight="1" x14ac:dyDescent="0.2">
      <c r="A7" s="4" t="s">
        <v>142</v>
      </c>
      <c r="B7" s="17" t="s">
        <v>21</v>
      </c>
      <c r="C7" s="4" t="s">
        <v>214</v>
      </c>
    </row>
    <row r="8" spans="1:4" s="6" customFormat="1" ht="15" customHeight="1" x14ac:dyDescent="0.2">
      <c r="A8" s="5" t="s">
        <v>0</v>
      </c>
      <c r="B8" s="18" t="s">
        <v>24</v>
      </c>
      <c r="C8" s="5"/>
      <c r="D8" s="6" t="s">
        <v>152</v>
      </c>
    </row>
    <row r="9" spans="1:4" s="154" customFormat="1" ht="15" customHeight="1" x14ac:dyDescent="0.2">
      <c r="A9" s="154" t="s">
        <v>181</v>
      </c>
      <c r="B9" s="155" t="s">
        <v>21</v>
      </c>
      <c r="C9" s="154" t="s">
        <v>22</v>
      </c>
      <c r="D9" s="154" t="s">
        <v>23</v>
      </c>
    </row>
    <row r="10" spans="1:4" s="154" customFormat="1" ht="27" customHeight="1" x14ac:dyDescent="0.2">
      <c r="A10" s="154" t="s">
        <v>490</v>
      </c>
      <c r="B10" s="155" t="s">
        <v>153</v>
      </c>
      <c r="D10" s="154" t="s">
        <v>491</v>
      </c>
    </row>
    <row r="11" spans="1:4" s="154" customFormat="1" ht="15" customHeight="1" x14ac:dyDescent="0.2">
      <c r="A11" s="154" t="s">
        <v>182</v>
      </c>
      <c r="B11" s="155" t="s">
        <v>21</v>
      </c>
      <c r="C11" s="154" t="s">
        <v>154</v>
      </c>
      <c r="D11" s="154" t="s">
        <v>155</v>
      </c>
    </row>
    <row r="12" spans="1:4" s="154" customFormat="1" ht="15" customHeight="1" x14ac:dyDescent="0.2">
      <c r="A12" s="154" t="s">
        <v>183</v>
      </c>
      <c r="B12" s="155" t="s">
        <v>21</v>
      </c>
      <c r="D12" s="154" t="s">
        <v>156</v>
      </c>
    </row>
    <row r="13" spans="1:4" s="154" customFormat="1" ht="15" customHeight="1" x14ac:dyDescent="0.2">
      <c r="A13" s="156" t="s">
        <v>184</v>
      </c>
      <c r="B13" s="157" t="s">
        <v>153</v>
      </c>
      <c r="C13" s="156"/>
      <c r="D13" s="156" t="s">
        <v>185</v>
      </c>
    </row>
    <row r="14" spans="1:4" s="6" customFormat="1" ht="63" customHeight="1" x14ac:dyDescent="0.2">
      <c r="A14" s="14" t="s">
        <v>474</v>
      </c>
      <c r="B14" s="384" t="s">
        <v>479</v>
      </c>
      <c r="C14" s="384"/>
      <c r="D14" s="384"/>
    </row>
    <row r="15" spans="1:4" s="6" customFormat="1" ht="15" customHeight="1" x14ac:dyDescent="0.2">
      <c r="A15" s="15" t="s">
        <v>216</v>
      </c>
      <c r="B15" s="17" t="s">
        <v>24</v>
      </c>
      <c r="C15" s="6" t="s">
        <v>25</v>
      </c>
      <c r="D15" s="6" t="s">
        <v>1</v>
      </c>
    </row>
    <row r="16" spans="1:4" s="6" customFormat="1" ht="15" customHeight="1" x14ac:dyDescent="0.2">
      <c r="A16" s="15" t="s">
        <v>217</v>
      </c>
      <c r="B16" s="17" t="s">
        <v>24</v>
      </c>
      <c r="C16" s="6" t="s">
        <v>25</v>
      </c>
      <c r="D16" s="6" t="s">
        <v>2</v>
      </c>
    </row>
    <row r="17" spans="1:4" s="6" customFormat="1" ht="15" customHeight="1" x14ac:dyDescent="0.2">
      <c r="A17" s="15" t="s">
        <v>218</v>
      </c>
      <c r="B17" s="17" t="s">
        <v>24</v>
      </c>
      <c r="C17" s="6" t="s">
        <v>25</v>
      </c>
      <c r="D17" s="6" t="s">
        <v>289</v>
      </c>
    </row>
    <row r="18" spans="1:4" s="6" customFormat="1" ht="15" customHeight="1" x14ac:dyDescent="0.2">
      <c r="A18" s="15" t="s">
        <v>219</v>
      </c>
      <c r="B18" s="17" t="s">
        <v>24</v>
      </c>
      <c r="C18" s="6" t="s">
        <v>25</v>
      </c>
      <c r="D18" s="6" t="s">
        <v>3</v>
      </c>
    </row>
    <row r="19" spans="1:4" s="6" customFormat="1" ht="15" customHeight="1" x14ac:dyDescent="0.2">
      <c r="A19" s="15"/>
      <c r="B19" s="17"/>
    </row>
    <row r="20" spans="1:4" s="6" customFormat="1" ht="15" customHeight="1" x14ac:dyDescent="0.2">
      <c r="A20" s="15" t="s">
        <v>220</v>
      </c>
      <c r="B20" s="17" t="s">
        <v>24</v>
      </c>
      <c r="C20" s="6" t="s">
        <v>25</v>
      </c>
      <c r="D20" s="6" t="s">
        <v>4</v>
      </c>
    </row>
    <row r="21" spans="1:4" s="6" customFormat="1" ht="15" customHeight="1" x14ac:dyDescent="0.2">
      <c r="A21" s="15" t="s">
        <v>223</v>
      </c>
      <c r="B21" s="17" t="s">
        <v>24</v>
      </c>
      <c r="C21" s="6" t="s">
        <v>25</v>
      </c>
      <c r="D21" s="6" t="s">
        <v>5</v>
      </c>
    </row>
    <row r="22" spans="1:4" s="6" customFormat="1" ht="15" customHeight="1" x14ac:dyDescent="0.2">
      <c r="A22" s="15" t="s">
        <v>226</v>
      </c>
      <c r="B22" s="17" t="s">
        <v>24</v>
      </c>
      <c r="C22" s="6" t="s">
        <v>25</v>
      </c>
      <c r="D22" s="6" t="s">
        <v>94</v>
      </c>
    </row>
    <row r="23" spans="1:4" s="6" customFormat="1" ht="15" customHeight="1" x14ac:dyDescent="0.2">
      <c r="A23" s="20" t="s">
        <v>227</v>
      </c>
      <c r="B23" s="18" t="s">
        <v>24</v>
      </c>
      <c r="C23" s="5" t="s">
        <v>25</v>
      </c>
      <c r="D23" s="5" t="s">
        <v>95</v>
      </c>
    </row>
    <row r="24" spans="1:4" s="166" customFormat="1" ht="28.5" customHeight="1" x14ac:dyDescent="0.2">
      <c r="A24" s="166" t="s">
        <v>92</v>
      </c>
      <c r="B24" s="167" t="s">
        <v>21</v>
      </c>
      <c r="D24" s="168" t="s">
        <v>93</v>
      </c>
    </row>
    <row r="25" spans="1:4" s="170" customFormat="1" ht="29.25" customHeight="1" x14ac:dyDescent="0.2">
      <c r="A25" s="385" t="s">
        <v>503</v>
      </c>
      <c r="B25" s="386"/>
      <c r="C25" s="386"/>
      <c r="D25" s="387"/>
    </row>
    <row r="26" spans="1:4" s="170" customFormat="1" ht="30" customHeight="1" x14ac:dyDescent="0.2">
      <c r="A26" s="169"/>
      <c r="C26" s="170" t="s">
        <v>505</v>
      </c>
    </row>
    <row r="27" spans="1:4" s="170" customFormat="1" ht="15" customHeight="1" x14ac:dyDescent="0.2">
      <c r="A27" s="169"/>
      <c r="B27" s="171"/>
      <c r="C27" s="172" t="s">
        <v>511</v>
      </c>
      <c r="D27" s="172" t="s">
        <v>512</v>
      </c>
    </row>
    <row r="28" spans="1:4" s="170" customFormat="1" ht="15" customHeight="1" x14ac:dyDescent="0.2">
      <c r="A28" s="169"/>
      <c r="B28" s="171"/>
      <c r="C28" s="173"/>
      <c r="D28" s="173"/>
    </row>
    <row r="29" spans="1:4" s="170" customFormat="1" ht="15" customHeight="1" x14ac:dyDescent="0.2">
      <c r="A29" s="169"/>
      <c r="B29" s="171"/>
      <c r="C29" s="173">
        <v>2616</v>
      </c>
      <c r="D29" s="170" t="s">
        <v>514</v>
      </c>
    </row>
    <row r="30" spans="1:4" s="170" customFormat="1" ht="15" customHeight="1" x14ac:dyDescent="0.2">
      <c r="A30" s="169"/>
      <c r="B30" s="171"/>
      <c r="C30" s="173">
        <v>2617</v>
      </c>
      <c r="D30" s="170" t="s">
        <v>515</v>
      </c>
    </row>
    <row r="31" spans="1:4" s="170" customFormat="1" ht="15" customHeight="1" x14ac:dyDescent="0.2">
      <c r="A31" s="169"/>
      <c r="B31" s="171"/>
      <c r="C31" s="173">
        <v>8096</v>
      </c>
      <c r="D31" s="170" t="s">
        <v>516</v>
      </c>
    </row>
    <row r="32" spans="1:4" s="170" customFormat="1" ht="15" customHeight="1" x14ac:dyDescent="0.2">
      <c r="A32" s="169"/>
      <c r="B32" s="171"/>
      <c r="C32" s="173"/>
    </row>
    <row r="33" spans="1:4" s="170" customFormat="1" ht="15" customHeight="1" x14ac:dyDescent="0.2">
      <c r="A33" s="169"/>
      <c r="B33" s="171"/>
      <c r="C33" s="173"/>
    </row>
    <row r="34" spans="1:4" s="170" customFormat="1" ht="30" customHeight="1" x14ac:dyDescent="0.2">
      <c r="A34" s="169"/>
      <c r="C34" s="170" t="s">
        <v>679</v>
      </c>
    </row>
    <row r="35" spans="1:4" s="170" customFormat="1" ht="15" customHeight="1" x14ac:dyDescent="0.2">
      <c r="A35" s="169"/>
      <c r="C35" s="173">
        <v>2612</v>
      </c>
      <c r="D35" s="173" t="s">
        <v>507</v>
      </c>
    </row>
    <row r="36" spans="1:4" s="170" customFormat="1" ht="15" customHeight="1" x14ac:dyDescent="0.2">
      <c r="A36" s="169"/>
    </row>
    <row r="37" spans="1:4" s="170" customFormat="1" ht="30" customHeight="1" x14ac:dyDescent="0.2">
      <c r="A37" s="169"/>
      <c r="C37" s="170" t="s">
        <v>504</v>
      </c>
    </row>
    <row r="38" spans="1:4" s="170" customFormat="1" ht="15" customHeight="1" x14ac:dyDescent="0.2">
      <c r="A38" s="169"/>
      <c r="C38" s="172" t="s">
        <v>511</v>
      </c>
      <c r="D38" s="172" t="s">
        <v>512</v>
      </c>
    </row>
    <row r="39" spans="1:4" s="5" customFormat="1" ht="15" customHeight="1" x14ac:dyDescent="0.2">
      <c r="A39" s="20"/>
      <c r="C39" s="172"/>
      <c r="D39" s="172"/>
    </row>
    <row r="40" spans="1:4" s="170" customFormat="1" ht="15" customHeight="1" x14ac:dyDescent="0.2">
      <c r="A40" s="169"/>
      <c r="B40" s="171"/>
      <c r="C40" s="173">
        <v>2608</v>
      </c>
      <c r="D40" s="173" t="s">
        <v>508</v>
      </c>
    </row>
    <row r="41" spans="1:4" s="170" customFormat="1" ht="15" customHeight="1" x14ac:dyDescent="0.2">
      <c r="A41" s="169"/>
      <c r="B41" s="171"/>
      <c r="C41" s="173">
        <v>2606</v>
      </c>
      <c r="D41" s="173" t="s">
        <v>509</v>
      </c>
    </row>
    <row r="42" spans="1:4" s="170" customFormat="1" ht="15" customHeight="1" x14ac:dyDescent="0.2">
      <c r="A42" s="169"/>
      <c r="B42" s="171"/>
      <c r="C42" s="173">
        <v>2607</v>
      </c>
      <c r="D42" s="173" t="s">
        <v>510</v>
      </c>
    </row>
    <row r="43" spans="1:4" s="170" customFormat="1" ht="15" customHeight="1" x14ac:dyDescent="0.2">
      <c r="A43" s="169"/>
      <c r="B43" s="171"/>
      <c r="C43" s="173">
        <v>2611</v>
      </c>
      <c r="D43" s="173" t="s">
        <v>506</v>
      </c>
    </row>
    <row r="44" spans="1:4" s="6" customFormat="1" ht="15" customHeight="1" x14ac:dyDescent="0.2">
      <c r="A44" s="20"/>
      <c r="B44" s="5"/>
      <c r="C44" s="174">
        <v>8097</v>
      </c>
      <c r="D44" s="174" t="s">
        <v>513</v>
      </c>
    </row>
    <row r="45" spans="1:4" s="6" customFormat="1" ht="15" customHeight="1" x14ac:dyDescent="0.2">
      <c r="A45" s="20"/>
      <c r="B45" s="5"/>
      <c r="C45" s="174">
        <v>1985</v>
      </c>
      <c r="D45" s="174" t="s">
        <v>525</v>
      </c>
    </row>
    <row r="46" spans="1:4" s="6" customFormat="1" ht="15" customHeight="1" x14ac:dyDescent="0.2">
      <c r="A46" s="20"/>
      <c r="B46" s="5"/>
      <c r="C46" s="174">
        <v>1986</v>
      </c>
      <c r="D46" s="174" t="s">
        <v>517</v>
      </c>
    </row>
    <row r="47" spans="1:4" s="6" customFormat="1" ht="15" customHeight="1" x14ac:dyDescent="0.2">
      <c r="A47" s="20"/>
      <c r="B47" s="5"/>
      <c r="C47" s="174">
        <v>3116</v>
      </c>
      <c r="D47" s="174" t="s">
        <v>518</v>
      </c>
    </row>
    <row r="48" spans="1:4" s="6" customFormat="1" ht="15" customHeight="1" x14ac:dyDescent="0.2">
      <c r="A48" s="20"/>
      <c r="B48" s="5"/>
      <c r="C48" s="174">
        <v>3117</v>
      </c>
      <c r="D48" s="174" t="s">
        <v>519</v>
      </c>
    </row>
    <row r="49" spans="1:4" s="6" customFormat="1" ht="15" customHeight="1" x14ac:dyDescent="0.2">
      <c r="A49" s="20"/>
      <c r="B49" s="5"/>
      <c r="C49" s="237" t="s">
        <v>563</v>
      </c>
      <c r="D49" s="174" t="s">
        <v>520</v>
      </c>
    </row>
    <row r="50" spans="1:4" s="6" customFormat="1" ht="15" customHeight="1" x14ac:dyDescent="0.2">
      <c r="A50" s="20"/>
      <c r="B50" s="5"/>
      <c r="C50" s="237" t="s">
        <v>561</v>
      </c>
      <c r="D50" s="174" t="s">
        <v>521</v>
      </c>
    </row>
    <row r="51" spans="1:4" s="6" customFormat="1" ht="15" customHeight="1" x14ac:dyDescent="0.2">
      <c r="A51" s="20"/>
      <c r="B51" s="5"/>
      <c r="C51" s="237" t="s">
        <v>562</v>
      </c>
      <c r="D51" s="174" t="s">
        <v>522</v>
      </c>
    </row>
    <row r="52" spans="1:4" s="6" customFormat="1" ht="15" customHeight="1" x14ac:dyDescent="0.2">
      <c r="A52" s="20"/>
      <c r="B52" s="5"/>
      <c r="C52" s="174">
        <v>3118</v>
      </c>
      <c r="D52" s="174" t="s">
        <v>523</v>
      </c>
    </row>
    <row r="53" spans="1:4" s="6" customFormat="1" ht="15" customHeight="1" x14ac:dyDescent="0.2">
      <c r="A53" s="20"/>
      <c r="B53" s="5"/>
      <c r="C53" s="174">
        <v>2754</v>
      </c>
      <c r="D53" s="174" t="s">
        <v>524</v>
      </c>
    </row>
    <row r="54" spans="1:4" s="6" customFormat="1" ht="15" customHeight="1" x14ac:dyDescent="0.2">
      <c r="A54" s="20"/>
      <c r="B54" s="5"/>
      <c r="C54" s="174"/>
      <c r="D54" s="174"/>
    </row>
    <row r="55" spans="1:4" s="170" customFormat="1" ht="29.25" customHeight="1" x14ac:dyDescent="0.2">
      <c r="A55" s="385" t="s">
        <v>680</v>
      </c>
      <c r="B55" s="386"/>
      <c r="C55" s="386"/>
      <c r="D55" s="387"/>
    </row>
    <row r="56" spans="1:4" s="6" customFormat="1" ht="15" customHeight="1" x14ac:dyDescent="0.2">
      <c r="A56" s="20"/>
      <c r="B56" s="5"/>
      <c r="C56" s="174"/>
      <c r="D56" s="174"/>
    </row>
    <row r="57" spans="1:4" s="6" customFormat="1" ht="15" customHeight="1" x14ac:dyDescent="0.2">
      <c r="A57" s="20"/>
      <c r="B57" s="5"/>
      <c r="C57" s="174" t="s">
        <v>681</v>
      </c>
      <c r="D57" s="174"/>
    </row>
    <row r="58" spans="1:4" s="6" customFormat="1" ht="15" customHeight="1" x14ac:dyDescent="0.2">
      <c r="A58" s="20"/>
      <c r="B58" s="5"/>
      <c r="C58" s="174"/>
      <c r="D58" s="174"/>
    </row>
    <row r="59" spans="1:4" s="19" customFormat="1" ht="28.5" customHeight="1" thickBot="1" x14ac:dyDescent="0.25">
      <c r="A59" s="21"/>
      <c r="B59" s="22"/>
      <c r="C59" s="21"/>
      <c r="D59" s="23"/>
    </row>
    <row r="60" spans="1:4" s="19" customFormat="1" ht="28.5" customHeight="1" x14ac:dyDescent="0.2">
      <c r="A60" s="163"/>
      <c r="B60" s="164"/>
      <c r="C60" s="163"/>
      <c r="D60" s="165"/>
    </row>
    <row r="61" spans="1:4" s="8" customFormat="1" ht="24.75" customHeight="1" x14ac:dyDescent="0.25">
      <c r="A61" s="381" t="s">
        <v>469</v>
      </c>
      <c r="B61" s="381"/>
      <c r="C61" s="381"/>
      <c r="D61" s="381"/>
    </row>
    <row r="62" spans="1:4" ht="13.5" customHeight="1" x14ac:dyDescent="0.2">
      <c r="A62" s="4" t="s">
        <v>141</v>
      </c>
      <c r="B62" s="17" t="s">
        <v>19</v>
      </c>
      <c r="C62" s="4" t="s">
        <v>20</v>
      </c>
    </row>
    <row r="63" spans="1:4" ht="13.5" customHeight="1" x14ac:dyDescent="0.2">
      <c r="A63" s="4" t="s">
        <v>312</v>
      </c>
      <c r="B63" s="17" t="s">
        <v>21</v>
      </c>
      <c r="C63" s="4" t="s">
        <v>452</v>
      </c>
    </row>
    <row r="64" spans="1:4" ht="13.5" customHeight="1" x14ac:dyDescent="0.2">
      <c r="A64" s="4" t="s">
        <v>14</v>
      </c>
      <c r="B64" s="17" t="s">
        <v>21</v>
      </c>
      <c r="C64" s="4" t="s">
        <v>162</v>
      </c>
      <c r="D64" s="4" t="s">
        <v>161</v>
      </c>
    </row>
    <row r="65" spans="1:4" ht="13.5" customHeight="1" x14ac:dyDescent="0.2">
      <c r="A65" s="4" t="s">
        <v>74</v>
      </c>
      <c r="B65" s="17" t="s">
        <v>21</v>
      </c>
      <c r="D65" s="4" t="s">
        <v>215</v>
      </c>
    </row>
    <row r="66" spans="1:4" ht="13.5" customHeight="1" x14ac:dyDescent="0.2">
      <c r="A66" s="4" t="s">
        <v>126</v>
      </c>
      <c r="B66" s="17" t="s">
        <v>21</v>
      </c>
      <c r="C66" s="4" t="s">
        <v>162</v>
      </c>
      <c r="D66" s="4" t="s">
        <v>453</v>
      </c>
    </row>
    <row r="67" spans="1:4" ht="13.5" customHeight="1" x14ac:dyDescent="0.2">
      <c r="A67" s="4" t="s">
        <v>74</v>
      </c>
      <c r="B67" s="17" t="s">
        <v>21</v>
      </c>
      <c r="D67" s="4" t="s">
        <v>454</v>
      </c>
    </row>
    <row r="68" spans="1:4" x14ac:dyDescent="0.2">
      <c r="A68" s="4" t="s">
        <v>455</v>
      </c>
      <c r="B68" s="17" t="s">
        <v>21</v>
      </c>
      <c r="C68" s="4" t="s">
        <v>457</v>
      </c>
    </row>
    <row r="69" spans="1:4" ht="31.5" customHeight="1" x14ac:dyDescent="0.2">
      <c r="A69" s="4" t="s">
        <v>456</v>
      </c>
      <c r="B69" s="17" t="s">
        <v>21</v>
      </c>
      <c r="C69" s="4" t="s">
        <v>244</v>
      </c>
    </row>
    <row r="70" spans="1:4" ht="14.25" customHeight="1" x14ac:dyDescent="0.2">
      <c r="A70" s="4" t="s">
        <v>26</v>
      </c>
      <c r="B70" s="18" t="s">
        <v>24</v>
      </c>
      <c r="C70" s="4" t="s">
        <v>96</v>
      </c>
      <c r="D70" s="4" t="s">
        <v>97</v>
      </c>
    </row>
    <row r="71" spans="1:4" s="6" customFormat="1" ht="14.25" customHeight="1" x14ac:dyDescent="0.2">
      <c r="A71" s="5" t="s">
        <v>0</v>
      </c>
      <c r="B71" s="18" t="s">
        <v>24</v>
      </c>
      <c r="C71" s="5"/>
      <c r="D71" s="6" t="s">
        <v>458</v>
      </c>
    </row>
    <row r="72" spans="1:4" s="6" customFormat="1" x14ac:dyDescent="0.2">
      <c r="A72" s="6" t="s">
        <v>426</v>
      </c>
      <c r="B72" s="17" t="s">
        <v>21</v>
      </c>
      <c r="C72" s="6" t="s">
        <v>459</v>
      </c>
      <c r="D72" s="6" t="s">
        <v>460</v>
      </c>
    </row>
    <row r="73" spans="1:4" s="6" customFormat="1" ht="14.25" customHeight="1" x14ac:dyDescent="0.2">
      <c r="A73" s="6" t="s">
        <v>91</v>
      </c>
      <c r="B73" s="17" t="s">
        <v>21</v>
      </c>
      <c r="C73" s="6" t="s">
        <v>461</v>
      </c>
      <c r="D73" s="6" t="s">
        <v>462</v>
      </c>
    </row>
    <row r="74" spans="1:4" s="6" customFormat="1" ht="87.75" customHeight="1" x14ac:dyDescent="0.2">
      <c r="A74" s="16" t="s">
        <v>213</v>
      </c>
      <c r="B74" s="382" t="s">
        <v>463</v>
      </c>
      <c r="C74" s="383"/>
      <c r="D74" s="383"/>
    </row>
    <row r="75" spans="1:4" s="6" customFormat="1" ht="14.25" customHeight="1" x14ac:dyDescent="0.2">
      <c r="A75" s="6" t="s">
        <v>464</v>
      </c>
      <c r="B75" s="17" t="s">
        <v>19</v>
      </c>
      <c r="C75" s="6" t="s">
        <v>466</v>
      </c>
      <c r="D75" s="6" t="s">
        <v>210</v>
      </c>
    </row>
    <row r="76" spans="1:4" s="6" customFormat="1" ht="14.25" customHeight="1" x14ac:dyDescent="0.2">
      <c r="A76" s="6" t="s">
        <v>465</v>
      </c>
      <c r="B76" s="17" t="s">
        <v>19</v>
      </c>
      <c r="C76" s="6" t="s">
        <v>466</v>
      </c>
      <c r="D76" s="6" t="s">
        <v>211</v>
      </c>
    </row>
    <row r="77" spans="1:4" s="6" customFormat="1" ht="13.5" customHeight="1" x14ac:dyDescent="0.2">
      <c r="A77" s="6" t="s">
        <v>98</v>
      </c>
      <c r="B77" s="17" t="s">
        <v>21</v>
      </c>
      <c r="C77" s="6" t="s">
        <v>149</v>
      </c>
      <c r="D77" s="24" t="s">
        <v>116</v>
      </c>
    </row>
    <row r="78" spans="1:4" s="6" customFormat="1" ht="14.25" customHeight="1" x14ac:dyDescent="0.2">
      <c r="A78" s="6" t="s">
        <v>11</v>
      </c>
      <c r="B78" s="17" t="s">
        <v>24</v>
      </c>
      <c r="C78" s="6" t="s">
        <v>13</v>
      </c>
      <c r="D78" s="6" t="s">
        <v>117</v>
      </c>
    </row>
    <row r="79" spans="1:4" s="6" customFormat="1" ht="14.25" customHeight="1" x14ac:dyDescent="0.2">
      <c r="A79" s="6" t="s">
        <v>467</v>
      </c>
      <c r="B79" s="17" t="s">
        <v>19</v>
      </c>
      <c r="C79" s="6" t="s">
        <v>212</v>
      </c>
      <c r="D79" s="6" t="s">
        <v>468</v>
      </c>
    </row>
    <row r="80" spans="1:4" s="19" customFormat="1" ht="28.5" customHeight="1" thickBot="1" x14ac:dyDescent="0.25">
      <c r="A80" s="21" t="s">
        <v>92</v>
      </c>
      <c r="B80" s="22" t="s">
        <v>21</v>
      </c>
      <c r="C80" s="21"/>
      <c r="D80" s="21" t="s">
        <v>245</v>
      </c>
    </row>
  </sheetData>
  <mergeCells count="6">
    <mergeCell ref="A2:D2"/>
    <mergeCell ref="A61:D61"/>
    <mergeCell ref="B74:D74"/>
    <mergeCell ref="B14:D14"/>
    <mergeCell ref="A25:D25"/>
    <mergeCell ref="A55:D55"/>
  </mergeCells>
  <phoneticPr fontId="0" type="noConversion"/>
  <printOptions gridLines="1"/>
  <pageMargins left="0.59" right="0.21" top="0.26" bottom="0.41" header="0.18" footer="0.2"/>
  <pageSetup scale="70" orientation="landscape" r:id="rId1"/>
  <headerFooter alignWithMargins="0">
    <oddFooter>&amp;L&amp;F, &amp;A&amp;C&amp;D&amp;R&amp;P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WY2016 Chem Sampling</vt:lpstr>
      <vt:lpstr>WY2016 Eco Sampling</vt:lpstr>
      <vt:lpstr>reference site schedules</vt:lpstr>
      <vt:lpstr>Sample counts</vt:lpstr>
      <vt:lpstr>Sample frequency</vt:lpstr>
      <vt:lpstr>Continuous Monitoring Sites</vt:lpstr>
      <vt:lpstr>Definitions</vt:lpstr>
      <vt:lpstr>'WY2016 Chem Sampling'!Print_Titles</vt:lpstr>
      <vt:lpstr>'WY2016 Eco Sampling'!Print_Titles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Mueller, Dave Reutter</dc:creator>
  <cp:lastModifiedBy>Barbour, Carise D.</cp:lastModifiedBy>
  <cp:lastPrinted>2012-05-14T14:34:50Z</cp:lastPrinted>
  <dcterms:created xsi:type="dcterms:W3CDTF">2002-01-23T20:39:53Z</dcterms:created>
  <dcterms:modified xsi:type="dcterms:W3CDTF">2015-12-14T15:02:55Z</dcterms:modified>
</cp:coreProperties>
</file>