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56" yWindow="5724" windowWidth="16428" windowHeight="6492" tabRatio="533"/>
  </bookViews>
  <sheets>
    <sheet name="README" sheetId="4" r:id="rId1"/>
    <sheet name="Lab analyte list by network" sheetId="1" r:id="rId2"/>
    <sheet name="generic QC" sheetId="7" r:id="rId3"/>
    <sheet name="Lab and sampling info" sheetId="8" r:id="rId4"/>
  </sheets>
  <definedNames>
    <definedName name="_xlnm._FilterDatabase" localSheetId="1" hidden="1">'Lab analyte list by network'!$A$5:$K$38</definedName>
    <definedName name="_xlnm.Print_Titles" localSheetId="1">'Lab analyte list by network'!$1:$4</definedName>
  </definedNames>
  <calcPr calcId="145621"/>
</workbook>
</file>

<file path=xl/calcChain.xml><?xml version="1.0" encoding="utf-8"?>
<calcChain xmlns="http://schemas.openxmlformats.org/spreadsheetml/2006/main">
  <c r="I16" i="7" l="1"/>
  <c r="I15" i="7"/>
  <c r="G7" i="7" l="1"/>
  <c r="I14" i="7" l="1"/>
  <c r="I13" i="7"/>
  <c r="K24" i="7"/>
  <c r="K23" i="7"/>
  <c r="I26" i="7"/>
  <c r="I25" i="7"/>
  <c r="F25" i="7"/>
  <c r="L25" i="7" s="1"/>
  <c r="F26" i="7"/>
  <c r="L26" i="7" s="1"/>
  <c r="D15" i="7"/>
  <c r="F15" i="7"/>
  <c r="E15" i="7"/>
  <c r="G15" i="7"/>
  <c r="D16" i="7"/>
  <c r="F16" i="7"/>
  <c r="E16" i="7"/>
  <c r="G16" i="7"/>
  <c r="L16" i="7"/>
  <c r="G13" i="7"/>
  <c r="F13" i="7"/>
  <c r="D13" i="7"/>
  <c r="E13" i="7"/>
  <c r="L24" i="7"/>
  <c r="L23" i="7"/>
  <c r="F14" i="7"/>
  <c r="L22" i="7"/>
  <c r="L35" i="7"/>
  <c r="L33" i="7"/>
  <c r="L32" i="7"/>
  <c r="L31" i="7"/>
  <c r="L30" i="7"/>
  <c r="L29" i="7"/>
  <c r="L28" i="7"/>
  <c r="L27" i="7"/>
  <c r="G22" i="7"/>
  <c r="G21" i="7"/>
  <c r="L21" i="7"/>
  <c r="G20" i="7"/>
  <c r="L20" i="7"/>
  <c r="G19" i="7"/>
  <c r="G18" i="7"/>
  <c r="L18" i="7"/>
  <c r="G17" i="7"/>
  <c r="L17" i="7"/>
  <c r="G14" i="7"/>
  <c r="D14" i="7"/>
  <c r="H12" i="7"/>
  <c r="G12" i="7"/>
  <c r="F12" i="7"/>
  <c r="L12" i="7" s="1"/>
  <c r="G11" i="7"/>
  <c r="F11" i="7"/>
  <c r="E11" i="7"/>
  <c r="D11" i="7"/>
  <c r="L11" i="7" s="1"/>
  <c r="G10" i="7"/>
  <c r="F10" i="7"/>
  <c r="L10" i="7" s="1"/>
  <c r="G9" i="7"/>
  <c r="F9" i="7"/>
  <c r="L9" i="7" s="1"/>
  <c r="E9" i="7"/>
  <c r="D9" i="7"/>
  <c r="G8" i="7"/>
  <c r="F8" i="7"/>
  <c r="L19" i="7"/>
  <c r="L8" i="7"/>
  <c r="L13" i="7" l="1"/>
  <c r="L15" i="7"/>
  <c r="E14" i="7"/>
  <c r="L14" i="7" s="1"/>
  <c r="L37" i="7"/>
</calcChain>
</file>

<file path=xl/comments1.xml><?xml version="1.0" encoding="utf-8"?>
<comments xmlns="http://schemas.openxmlformats.org/spreadsheetml/2006/main">
  <authors>
    <author>Terri Arnold</author>
  </authors>
  <commentList>
    <comment ref="E13" authorId="0">
      <text>
        <r>
          <rPr>
            <b/>
            <sz val="9"/>
            <color indexed="81"/>
            <rFont val="Tahoma"/>
            <family val="2"/>
          </rPr>
          <t>Terri Arnold:</t>
        </r>
        <r>
          <rPr>
            <sz val="9"/>
            <color indexed="81"/>
            <rFont val="Tahoma"/>
            <family val="2"/>
          </rPr>
          <t xml:space="preserve">
1 source solution blank with the equipment blank and 1 for each field blank.</t>
        </r>
      </text>
    </comment>
    <comment ref="I13" authorId="0">
      <text>
        <r>
          <rPr>
            <b/>
            <sz val="9"/>
            <color indexed="81"/>
            <rFont val="Tahoma"/>
            <family val="2"/>
          </rPr>
          <t>Terri Arnold:</t>
        </r>
        <r>
          <rPr>
            <sz val="9"/>
            <color indexed="81"/>
            <rFont val="Tahoma"/>
            <family val="2"/>
          </rPr>
          <t xml:space="preserve">
LC4000</t>
        </r>
      </text>
    </comment>
    <comment ref="E14" authorId="0">
      <text>
        <r>
          <rPr>
            <b/>
            <sz val="9"/>
            <color indexed="81"/>
            <rFont val="Tahoma"/>
            <family val="2"/>
          </rPr>
          <t>Terri Arnold:</t>
        </r>
        <r>
          <rPr>
            <sz val="9"/>
            <color indexed="81"/>
            <rFont val="Tahoma"/>
            <family val="2"/>
          </rPr>
          <t xml:space="preserve">
1 source solution blank with the equipment blank and 1 for each field blank.</t>
        </r>
      </text>
    </comment>
    <comment ref="I14" authorId="0">
      <text>
        <r>
          <rPr>
            <b/>
            <sz val="9"/>
            <color indexed="81"/>
            <rFont val="Tahoma"/>
            <family val="2"/>
          </rPr>
          <t>Terri Arnold:</t>
        </r>
        <r>
          <rPr>
            <sz val="9"/>
            <color indexed="81"/>
            <rFont val="Tahoma"/>
            <family val="2"/>
          </rPr>
          <t xml:space="preserve">
LC4000
</t>
        </r>
      </text>
    </comment>
    <comment ref="E15" authorId="0">
      <text>
        <r>
          <rPr>
            <b/>
            <sz val="9"/>
            <color indexed="81"/>
            <rFont val="Tahoma"/>
            <family val="2"/>
          </rPr>
          <t>Terri Arnold:</t>
        </r>
        <r>
          <rPr>
            <sz val="9"/>
            <color indexed="81"/>
            <rFont val="Tahoma"/>
            <family val="2"/>
          </rPr>
          <t xml:space="preserve">
1 source solution blank with the equipment blank and 1 for each field blank.</t>
        </r>
      </text>
    </comment>
    <comment ref="I15" authorId="0">
      <text>
        <r>
          <rPr>
            <b/>
            <sz val="9"/>
            <color indexed="81"/>
            <rFont val="Tahoma"/>
            <family val="2"/>
          </rPr>
          <t>Terri Arnold:</t>
        </r>
        <r>
          <rPr>
            <sz val="9"/>
            <color indexed="81"/>
            <rFont val="Tahoma"/>
            <family val="2"/>
          </rPr>
          <t xml:space="preserve">
LC4000</t>
        </r>
      </text>
    </comment>
    <comment ref="E16" authorId="0">
      <text>
        <r>
          <rPr>
            <b/>
            <sz val="9"/>
            <color indexed="81"/>
            <rFont val="Tahoma"/>
            <family val="2"/>
          </rPr>
          <t>Terri Arnold:</t>
        </r>
        <r>
          <rPr>
            <sz val="9"/>
            <color indexed="81"/>
            <rFont val="Tahoma"/>
            <family val="2"/>
          </rPr>
          <t xml:space="preserve">
1 source solution blank with the equipment blank and 1 source solution blank for each field blank.
</t>
        </r>
      </text>
    </comment>
    <comment ref="I16" authorId="0">
      <text>
        <r>
          <rPr>
            <b/>
            <sz val="9"/>
            <color indexed="81"/>
            <rFont val="Tahoma"/>
            <family val="2"/>
          </rPr>
          <t>Terri Arnold:</t>
        </r>
        <r>
          <rPr>
            <sz val="9"/>
            <color indexed="81"/>
            <rFont val="Tahoma"/>
            <family val="2"/>
          </rPr>
          <t xml:space="preserve">
LC4000
</t>
        </r>
      </text>
    </comment>
  </commentList>
</comments>
</file>

<file path=xl/sharedStrings.xml><?xml version="1.0" encoding="utf-8"?>
<sst xmlns="http://schemas.openxmlformats.org/spreadsheetml/2006/main" count="792" uniqueCount="291">
  <si>
    <t>Constituent</t>
  </si>
  <si>
    <t>Schedule or Lab Code</t>
  </si>
  <si>
    <t xml:space="preserve">Basic Suite: Majors. Nuts. TEs, DOC  </t>
  </si>
  <si>
    <t>Major Inorganics</t>
  </si>
  <si>
    <t>S2750</t>
  </si>
  <si>
    <t>Nutrients</t>
  </si>
  <si>
    <t>S2755</t>
  </si>
  <si>
    <t>DOC (GF filter)</t>
  </si>
  <si>
    <t>LC2613</t>
  </si>
  <si>
    <t>Trace Elements</t>
  </si>
  <si>
    <t>S2710</t>
  </si>
  <si>
    <t>Pesticides</t>
  </si>
  <si>
    <t xml:space="preserve">Age-Dating </t>
  </si>
  <si>
    <t xml:space="preserve"> LC 1565
Menlo Park Lab</t>
  </si>
  <si>
    <t>Reston CFC Lab</t>
  </si>
  <si>
    <t xml:space="preserve">14C  and 13C </t>
  </si>
  <si>
    <t>Oxygen &amp; Deuterium stable isotope ratios</t>
  </si>
  <si>
    <t>VOCs</t>
  </si>
  <si>
    <t>LC4000 lab spike</t>
  </si>
  <si>
    <t xml:space="preserve">  Pharmaceuticals</t>
  </si>
  <si>
    <t xml:space="preserve">Microbial Indicators in GW </t>
  </si>
  <si>
    <t>Colilert
quantitray 
(OMWL)</t>
  </si>
  <si>
    <t>Enterolert
quantitray
(OMWL)</t>
  </si>
  <si>
    <t>Somatic and F-specific coliphage</t>
  </si>
  <si>
    <t>method 1601 (OMWL)</t>
  </si>
  <si>
    <t>Lab Spike</t>
  </si>
  <si>
    <t>Enteric viruses</t>
  </si>
  <si>
    <t>method 1615
(OMWL)</t>
  </si>
  <si>
    <t xml:space="preserve"> Radionuclides </t>
  </si>
  <si>
    <t>Radon</t>
  </si>
  <si>
    <t>LC1369</t>
  </si>
  <si>
    <t>Radium isotopes (224 226 only)</t>
  </si>
  <si>
    <t>LC2164</t>
  </si>
  <si>
    <t>Radium 228</t>
  </si>
  <si>
    <t>LC1364</t>
  </si>
  <si>
    <t>Polonium-210</t>
  </si>
  <si>
    <t>LC1505</t>
  </si>
  <si>
    <t>Lead 210</t>
  </si>
  <si>
    <t>LC2170</t>
  </si>
  <si>
    <t>Gross alpha and beta</t>
  </si>
  <si>
    <t>S1792</t>
  </si>
  <si>
    <t>Lims Catalog description</t>
  </si>
  <si>
    <t>none</t>
  </si>
  <si>
    <t>NAWQA, Major Inorganics, Filtered</t>
  </si>
  <si>
    <t>NAWQA, Ground Water, Nutrients</t>
  </si>
  <si>
    <t>Organic Carbon, Dissolved, (DOC), Water, Filtered, GLASS FIBER, Sulfuric Acid Preserved</t>
  </si>
  <si>
    <t>NAWQA ICPMS 22 Element, Water, Filtered</t>
  </si>
  <si>
    <t>New LCMS/MS (9030)</t>
  </si>
  <si>
    <t>Human-Health Pharmaceuticals, Wat, Fil, SPE Extract, HPLC/MS</t>
  </si>
  <si>
    <t>Gross Alpha/Beta, wat, fil, 72h/30d, analyzed at Eberline</t>
  </si>
  <si>
    <t>Radon-222, Water, Unfiltered, Time Sensitive MUST be rcvd within 48 hrs of collection, Liq Scint</t>
  </si>
  <si>
    <t>Radium-224, Radium-226, Water, Filtered, by Alpha Spectrometry</t>
  </si>
  <si>
    <t>Radium-228, Water, Filtered, by Radiochemical separation and Beta counting</t>
  </si>
  <si>
    <t>Lead-210, Water, filtered, by Beta Counting</t>
  </si>
  <si>
    <t>S2255</t>
  </si>
  <si>
    <t>C 14 by AMS - WHOI contract</t>
  </si>
  <si>
    <t>Base schedule 2020 plus 13 Tier 2R (R = regulated) compounds.  All 13 of these compounds either have an MCL or were on the EPA CCL3 list but were not elevated to Tier 1 status because they rarely occurred in GW.</t>
  </si>
  <si>
    <t>This is the DIA-LC/MS/MS replacement method that will is intended to be a broad spectrum replacement providing significant coverage for compounds previously determined by SH2033 and SH2060 while also adding a number of Tier 1 NTAS pesticide compounds.</t>
  </si>
  <si>
    <t>Enteric viruses by qPCR or qRT-PCR</t>
  </si>
  <si>
    <t>MAS</t>
  </si>
  <si>
    <t>AgLUS</t>
  </si>
  <si>
    <t>UrLUS</t>
  </si>
  <si>
    <t>PAS</t>
  </si>
  <si>
    <t>FPS</t>
  </si>
  <si>
    <t>all wells</t>
  </si>
  <si>
    <t>Field Measurements</t>
  </si>
  <si>
    <t>Hormones in filtered water</t>
  </si>
  <si>
    <t>S2434</t>
  </si>
  <si>
    <t>all wells in new networks</t>
  </si>
  <si>
    <t>Equipment Blank (before sampling)</t>
  </si>
  <si>
    <t>Source Solution Blank</t>
  </si>
  <si>
    <t>Field Blank</t>
  </si>
  <si>
    <t>Replicate</t>
  </si>
  <si>
    <t>Field Spike</t>
  </si>
  <si>
    <t>Pos/Neg Culture</t>
  </si>
  <si>
    <t>Quanti-Tray pos/neg controls</t>
  </si>
  <si>
    <t xml:space="preserve"> Human Health  Pharmaceuticals</t>
  </si>
  <si>
    <t>Hormones</t>
  </si>
  <si>
    <t>Network type</t>
  </si>
  <si>
    <t>Date</t>
  </si>
  <si>
    <t>Contact</t>
  </si>
  <si>
    <t>Notes</t>
  </si>
  <si>
    <t>Terri Arnold</t>
  </si>
  <si>
    <t>This is the design plan for NAWQA Cycle 3 Groundwater Assessments. It is based on the Cycle 3 draft implementation plan (March 2012) and discussions with Neil Dubrovsky, Ken Belitz, and Wayne Lapham. Any future modifications to this plan will be noted on this README tab.</t>
  </si>
  <si>
    <t>Field Measurements (DO, pH, SC, temp, alkalinity, turbidity) and water levels</t>
  </si>
  <si>
    <t>Sample spiking, organic, environmental matrix, lab</t>
  </si>
  <si>
    <t>Total coliform, E. coli bacteria</t>
  </si>
  <si>
    <t>Enterococci bacteria</t>
  </si>
  <si>
    <t>Polonium-210, Water, Filtered, by Alpha Spectrometry</t>
  </si>
  <si>
    <t>S1142 'Reston Stable Isotope Lab</t>
  </si>
  <si>
    <t>Sampling plans for Pesticides and VOCs were modified following discussions and agreement among Ken Belitz, Patty Tocalino, Karen Burrow, Terri Arnold, Tom Nolan, Neil Dubrovsky, Sandy Eberts, and Laura Bexfield.  The sampling plan had to modified from the Draft Cycle 3 implementation plan because the Pesticide and VOCs schedules and their prices changed from what was used during Cycle 2 and the change in price made it so we had to replan the numbers of samples that could be collected during Cycle 3. 6 samples per network (about 20% of wells) will be sampled in each MAS and LUS network, all wells will be sampled in PAS, ETN, and FPS networks. 6 wells will be randomly selected by dividing the study area into 2x3 cells and randomly selecting one well be cell.  The same wells will be sampled for both pesticides and VOCs.</t>
  </si>
  <si>
    <t>S2437</t>
  </si>
  <si>
    <t>S4436</t>
  </si>
  <si>
    <t>Lab Control</t>
  </si>
  <si>
    <t>Updated FPS networks to not have radchem and for all PAS to have C14 as per Ken Belitz 1/18/2013</t>
  </si>
  <si>
    <t>Tritium (1 pCi/L)</t>
  </si>
  <si>
    <t>Helium</t>
  </si>
  <si>
    <t>SF6</t>
  </si>
  <si>
    <t>Dissolved Gases</t>
  </si>
  <si>
    <t>NOTES</t>
  </si>
  <si>
    <t>Select networks (see NOTES column)</t>
  </si>
  <si>
    <r>
      <t xml:space="preserve">Updated radchem sampling plan after discussion 2/1/2013 with Steve Hinkle, Pete McMahon, Ken belitz, Bryant Jurgens, Karen Burow, Neil Dubrovsky, and Terri Arnold. In the Summer 2013, all wells in all MAS LUS, and PAS networks were planned to have the basic suite of radchem (radium 222, 226, 228; and gross alpha/beta. After the discussion on 2/1/2013 ite was decided that to save money, we sould scale back the sampling plan to what was sated in the C3 draft implementaiton plan (March 2012) which said to sample LUS networks for the basic suite only if they are in the following aquifers: NACP, Floridan, Coastal Lowlands, Cambrian-Ordovician, Mississippi Embayment-Texas Uplands, Glacial, Ozarks, NE crystallines, Mesozoic. </t>
    </r>
    <r>
      <rPr>
        <sz val="11"/>
        <color rgb="FFFF0000"/>
        <rFont val="Calibri"/>
        <family val="2"/>
        <scheme val="minor"/>
      </rPr>
      <t>*** During the March 2013 meeting, we need to verify the list of Principal Aquifers to be selected.</t>
    </r>
  </si>
  <si>
    <t>Updated age data tracers to have only tritium samples at LUS networks until further determination is made. (tritium also is collected at MAS and PAS and FPS but this is not a change to the plan.</t>
  </si>
  <si>
    <r>
      <t xml:space="preserve">only collect basic suite of radchem (radium 224, 226, and 228 and Gross alpha/beta in select LUS networks which are those in the following aquifers: NACP, Floridan, Coastal Lowlands, Cambrian-Ordovician, Mississippi Embayment-Texas Uplands, Glacial, Ozarks, NE crystallines, Mesozoic, coastal plain. </t>
    </r>
    <r>
      <rPr>
        <sz val="8"/>
        <color rgb="FFFF0000"/>
        <rFont val="Calibri"/>
        <family val="2"/>
        <scheme val="minor"/>
      </rPr>
      <t>*** During the March 2013 meeting, we need to verify the list of Principal Aquifers to be selected.</t>
    </r>
  </si>
  <si>
    <t>25% of wells in network (8 wells in a 30-well network) (same wells as sampled for VOCs)</t>
  </si>
  <si>
    <t>25% of wells in network (8 wells in a 30-well network) (same wells as sampled for Pests)</t>
  </si>
  <si>
    <t>Updated radchem, age dating, pesticides and VOCs, and microbial for all networks</t>
  </si>
  <si>
    <t>4He Helium screening</t>
  </si>
  <si>
    <t>Description</t>
  </si>
  <si>
    <t>Lab</t>
  </si>
  <si>
    <t>None</t>
  </si>
  <si>
    <t>NWQL</t>
  </si>
  <si>
    <t>http://wwwnwql.cr.usgs.gov/USGS/catalog/index.cfm?a=bs&amp;sa=s&amp;sap=2750&amp;uid=</t>
  </si>
  <si>
    <t>http://wwwnwql.cr.usgs.gov/USGS/catalog/index.cfm?a=bs&amp;sa=s&amp;sap=2755&amp;uid=</t>
  </si>
  <si>
    <t>http://wwwnwql.cr.usgs.gov/USGS/catalog/index.cfm?a=bs&amp;sa=l&amp;sap=2613&amp;uid=</t>
  </si>
  <si>
    <t>http://wwwnwql.cr.usgs.gov/USGS/catalog/index.cfm?a=bs&amp;sa=s&amp;sap=2710&amp;uid=</t>
  </si>
  <si>
    <t>http://wwwnwql.cr.usgs.gov/USGS/catalog/index.cfm?a=bs&amp;sa=s&amp;sap=2437&amp;uid=</t>
  </si>
  <si>
    <t>http://wwwnwql.cr.usgs.gov/USGS/catalog/index.cfm?a=bs&amp;sa=s&amp;sap=4436&amp;uid=</t>
  </si>
  <si>
    <t>Sample spiking, organic, enviromental matrix, lab</t>
  </si>
  <si>
    <t>http://wwwnwql.cr.usgs.gov/USGS/catalog/index.cfm?a=bs&amp;sa=l&amp;sap=4000&amp;uid=</t>
  </si>
  <si>
    <t>http://wwwnwql.cr.usgs.gov/USGS/catalog/index.cfm?a=bs&amp;sa=s&amp;sap=2434&amp;uid=</t>
  </si>
  <si>
    <t>http://wwwnwql.cr.usgs.gov/USGS/catalog/index.cfm?a=bs&amp;sa=l&amp;sap=1369&amp;uid=</t>
  </si>
  <si>
    <t>Microbes--bacteria</t>
  </si>
  <si>
    <t>Ohio Microbiology Lab</t>
  </si>
  <si>
    <t>Microbes--virus</t>
  </si>
  <si>
    <t>Microbes--virus spike</t>
  </si>
  <si>
    <t>Menlo Park</t>
  </si>
  <si>
    <t>Reston Stable Isotope Lab</t>
  </si>
  <si>
    <t>Helium, Neon, Argon, Krypton, Xenon, 3He/4He</t>
  </si>
  <si>
    <t>Link to Lab and information</t>
  </si>
  <si>
    <t>This is the DIA-LC/MS/MS replacement method that will is intended to be broad spectrum and provide significant coverage for compounds previously determined by SH2033 and SH2060 while also adding a number of Tier 1 NTAS pesticide compounds.</t>
  </si>
  <si>
    <t>S1033
Lamont-Doherty Lab
(analysis1 CFC lab)</t>
  </si>
  <si>
    <t>Lamont-Doherty Lab (Analysis 2
'Reston CFC Lab)</t>
  </si>
  <si>
    <t>Noble gases (analysis 2: helium, neon, argon, xenon, krypton, 3He/4He ratio of helium)</t>
  </si>
  <si>
    <t>Noble gases (helium, neon, argon, xenon, krypton, 3He/4He ratio of helium)</t>
  </si>
  <si>
    <t>Andy Hunt's USGS lab in Denver</t>
  </si>
  <si>
    <t>4He Helium screening (all wells that go to Lamont should have Helium screening</t>
  </si>
  <si>
    <t>* See 'Age Dating details' tab to see which Principal Aquifer Studies are sampled for Helium</t>
  </si>
  <si>
    <t>* See 'Age Dating details' tab to see which Principal Aquifer Studies are sampled for Helium Screening</t>
  </si>
  <si>
    <t>* See 'Age Dating details' tab to see which Principal Aquifer Studies are sampled for Noble gases to be analyzed at the Lamont Lab</t>
  </si>
  <si>
    <t>* See 'Age Dating details' tab to see which Principal Aquifer Studies are sampled for Noble gases analyzed at Andy Hunt's lab</t>
  </si>
  <si>
    <t>see QC requirements</t>
  </si>
  <si>
    <t>number of wells</t>
  </si>
  <si>
    <t>number of wsc</t>
  </si>
  <si>
    <t>per wsc</t>
  </si>
  <si>
    <t>per 30</t>
  </si>
  <si>
    <t>Microbial Indicators in GW</t>
  </si>
  <si>
    <t>QC requirements are based on the following:</t>
  </si>
  <si>
    <t>Total Number QC samples</t>
  </si>
  <si>
    <t>S4437</t>
  </si>
  <si>
    <t>(Gasoline oxygenate degradation products and fumigants)</t>
  </si>
  <si>
    <t>http://wwwnwql.cr.usgs.gov/USGS/catalog/index.cfm?a=bs&amp;sa=s&amp;sap=4437&amp;uid=</t>
  </si>
  <si>
    <t>Use for both S4436 and S4437</t>
  </si>
  <si>
    <t>Updated age dating (helium screening, helium, and noble gases for all networks. Added a tab describing how many wells in each principal aquifer study (PAS) get helium screening, helium, and noble gas samples in FY13. Updated the QC requirements tab. Added S4437. Updated microbio for coliphage</t>
  </si>
  <si>
    <t>http://wwwnwql.cr.usgs.gov/USGS/catalog/index.cfm?a=bs&amp;sa=l&amp;sap=9017&amp;uid=</t>
  </si>
  <si>
    <t>Updated Pharmaceuticals to be LC9017 instead of S2080.  LC9017 uses the new method and will eventually replace S2080.</t>
  </si>
  <si>
    <t xml:space="preserve">all wells </t>
  </si>
  <si>
    <t>Send samples to Ohio Lab for analysis</t>
  </si>
  <si>
    <t>http://1stop.usgs.gov/catalog/partdetail.aspx?partno=Q32FLD</t>
  </si>
  <si>
    <t>cap included</t>
  </si>
  <si>
    <t>http://1stop.usgs.gov/catalog/partdetail.aspx?partno=Q33FLD</t>
  </si>
  <si>
    <t>http://1stop.usgs.gov/catalog/partdetail.aspx?PartNo=Q417FLD</t>
  </si>
  <si>
    <t>http://1stop.usgs.gov/catalog/partdetail.aspx?partno=Q28FLD</t>
  </si>
  <si>
    <t>http://1stop.usgs.gov/catalog/partdetail.aspx?partno=N1560</t>
  </si>
  <si>
    <t>http://1stop.usgs.gov/catalog/partdetail.aspx?partno=N1140</t>
  </si>
  <si>
    <t>http://1stop.usgs.gov/catalog/partdetail.aspx?partno=Q36FLD</t>
  </si>
  <si>
    <t>http://1stop.usgs.gov/catalog/partdetail.aspx?partno=N1390</t>
  </si>
  <si>
    <t>http://1stop.usgs.gov/catalog/partdetail.aspx?partno=Q30FLD</t>
  </si>
  <si>
    <t>Gross Alpha/Beta, wat, fil, 72h/30d, analyzed at TBD</t>
  </si>
  <si>
    <t>http://130.11.184.63/internal/micro_NAWQA_bacteria_coliphage_protocol.htm</t>
  </si>
  <si>
    <t>Tritium</t>
  </si>
  <si>
    <t>http://water.usgs.gov/nawqa-only/ftsup/GW/GWSampleSumbission.html</t>
  </si>
  <si>
    <t>Sulfur hexafluoride</t>
  </si>
  <si>
    <t>http://water.usgs.gov/lab/sf6/sampling/SF6%20bottles.html</t>
  </si>
  <si>
    <t>http://water.usgs.gov/usgs/lab/shared/request.html</t>
  </si>
  <si>
    <t>Woods Hole Oceanographic Institute through NWQL</t>
  </si>
  <si>
    <t>http://1stop.usgs.gov/catalog/partdetail.aspx?partno=Q605FLD</t>
  </si>
  <si>
    <t>http://1stop.usgs.gov/catalog/partdetail.aspx?PartNo=Q420FLD</t>
  </si>
  <si>
    <t>http://1stop.usgs.gov/catalog/partdetail.aspx?PartNo=Q411FLD</t>
  </si>
  <si>
    <t>Helium, Neon, 3He/4He</t>
  </si>
  <si>
    <t>Lamont-Doherty through Reston CFC Lab</t>
  </si>
  <si>
    <t>Denver Noble Gas Lab - Andy Hunt</t>
  </si>
  <si>
    <t>Paul Stackelberg, Jeannie Barlow, and Bryant Jurgens</t>
  </si>
  <si>
    <t>Added information about Labs and where to order supplies.</t>
  </si>
  <si>
    <t>Updated radchem prices for new contract</t>
  </si>
  <si>
    <t>Test America</t>
  </si>
  <si>
    <t>http://wwwnwql.cr.usgs.gov/USGS/rn.shtml?13-018</t>
  </si>
  <si>
    <r>
      <t>N</t>
    </r>
    <r>
      <rPr>
        <vertAlign val="subscript"/>
        <sz val="8"/>
        <color theme="1"/>
        <rFont val="Calibri"/>
        <family val="2"/>
        <scheme val="minor"/>
      </rPr>
      <t>2</t>
    </r>
    <r>
      <rPr>
        <sz val="8"/>
        <color theme="1"/>
        <rFont val="Calibri"/>
        <family val="2"/>
        <scheme val="minor"/>
      </rPr>
      <t>, Ar, CH</t>
    </r>
    <r>
      <rPr>
        <vertAlign val="subscript"/>
        <sz val="8"/>
        <color theme="1"/>
        <rFont val="Calibri"/>
        <family val="2"/>
        <scheme val="minor"/>
      </rPr>
      <t>4</t>
    </r>
    <r>
      <rPr>
        <sz val="8"/>
        <color theme="1"/>
        <rFont val="Calibri"/>
        <family val="2"/>
        <scheme val="minor"/>
      </rPr>
      <t>, CO</t>
    </r>
    <r>
      <rPr>
        <vertAlign val="subscript"/>
        <sz val="8"/>
        <color theme="1"/>
        <rFont val="Calibri"/>
        <family val="2"/>
        <scheme val="minor"/>
      </rPr>
      <t>2</t>
    </r>
    <r>
      <rPr>
        <sz val="8"/>
        <color theme="1"/>
        <rFont val="Calibri"/>
        <family val="2"/>
        <scheme val="minor"/>
      </rPr>
      <t>, O</t>
    </r>
    <r>
      <rPr>
        <vertAlign val="subscript"/>
        <sz val="8"/>
        <color theme="1"/>
        <rFont val="Calibri"/>
        <family val="2"/>
        <scheme val="minor"/>
      </rPr>
      <t>2</t>
    </r>
  </si>
  <si>
    <r>
      <rPr>
        <sz val="8"/>
        <color theme="1"/>
        <rFont val="Symbol"/>
        <family val="1"/>
        <charset val="2"/>
      </rPr>
      <t>d</t>
    </r>
    <r>
      <rPr>
        <vertAlign val="superscript"/>
        <sz val="8"/>
        <color theme="1"/>
        <rFont val="Calibri"/>
        <family val="2"/>
        <scheme val="minor"/>
      </rPr>
      <t>18</t>
    </r>
    <r>
      <rPr>
        <sz val="8"/>
        <color theme="1"/>
        <rFont val="Calibri"/>
        <family val="2"/>
        <scheme val="minor"/>
      </rPr>
      <t xml:space="preserve">O &amp; </t>
    </r>
    <r>
      <rPr>
        <sz val="8"/>
        <color theme="1"/>
        <rFont val="Symbol"/>
        <family val="1"/>
        <charset val="2"/>
      </rPr>
      <t>d</t>
    </r>
    <r>
      <rPr>
        <vertAlign val="superscript"/>
        <sz val="8"/>
        <color theme="1"/>
        <rFont val="Calibri"/>
        <family val="2"/>
        <scheme val="minor"/>
      </rPr>
      <t>2</t>
    </r>
    <r>
      <rPr>
        <sz val="8"/>
        <color theme="1"/>
        <rFont val="Calibri"/>
        <family val="2"/>
        <scheme val="minor"/>
      </rPr>
      <t>H</t>
    </r>
  </si>
  <si>
    <t>Tritium bottles are free from the Menlo Park Tritium Lab -- Request from Doug Choy, or Megan Young. Or they can be purchased from http://1stop.usgs.gov/catalog/partdetail.aspx?PartNo=Q35FLD</t>
  </si>
  <si>
    <t>MEI method or Enterolert
quantitray
(OMWL)</t>
  </si>
  <si>
    <t>Purge and Trap</t>
  </si>
  <si>
    <t xml:space="preserve">VOC Heated Purge and Trap </t>
  </si>
  <si>
    <t>Helium 
(analysis 1)</t>
  </si>
  <si>
    <t>Heated Purge and Trap</t>
  </si>
  <si>
    <t>Updated QC requirements tab</t>
  </si>
  <si>
    <t>Changed number of alkalinity reps to be equal to number of inorganic reps. Dropped Radchem blanks beginning FY14 as per PAA decision 7/25/2013.</t>
  </si>
  <si>
    <t>1 FB per WSC only if the WSC has more than 5 wells to sample</t>
  </si>
  <si>
    <t>LC2613/LC2612</t>
  </si>
  <si>
    <t xml:space="preserve">Sample tubes can be ordered from the USGS Denver Noble Gas lab by
sending an email request to Andy Hunt (ahunt@usgs.gov) . Please order 2 tubes per sample and place orders at least 2 weeks in advance of sampling. The copper tubes for the Hunt  are smaller than the tubes from the Lamont lab so you MUST order your tubes from the correct lab.  </t>
  </si>
  <si>
    <t>Enterolert
quantitray
(OMWL)
P31719</t>
  </si>
  <si>
    <r>
      <t xml:space="preserve">all wells that have Helium or Noble gas samples sent to </t>
    </r>
    <r>
      <rPr>
        <b/>
        <sz val="8"/>
        <color theme="1"/>
        <rFont val="Calibri"/>
        <family val="2"/>
        <scheme val="minor"/>
      </rPr>
      <t>Lamont</t>
    </r>
  </si>
  <si>
    <t>Use for both LC9017 and S2434</t>
  </si>
  <si>
    <t>http://water.usgs.gov/lab/sf6/</t>
  </si>
  <si>
    <t>http://water.usgs.gov/lab/dissolved-gas/</t>
  </si>
  <si>
    <t>http://water.usgs.gov/lab/3h3he/</t>
  </si>
  <si>
    <t>Helium (Analysis 1: helium, neon, 3He/4He ratio of helium)</t>
  </si>
  <si>
    <t>Noble gases (Analysis 2: helium, neon, argon, xenon, krypton, 3He/4He ratio of helium)</t>
  </si>
  <si>
    <t>http://water.usgs.gov/lab/3h3he/contract/</t>
  </si>
  <si>
    <t>Contact Andy Hunt for information ahunt@usgs.gov or (303)-236-4931</t>
  </si>
  <si>
    <t>VOCs Purge and Trap</t>
  </si>
  <si>
    <t>S1033
Lamont-Doherty Lab
(Analysis1 CFC lab)</t>
  </si>
  <si>
    <t>Updated lables on constituent rows to make consistent. Updated lab information. Added sample and submission protocol links.</t>
  </si>
  <si>
    <t>http://wwwnwql.cr.usgs.gov/USGS/catalog/index.cfm?a=bs&amp;sa=s&amp;sap=2255&amp;uid=</t>
  </si>
  <si>
    <t>http://isotopes.usgs.gov/lab/services.html</t>
  </si>
  <si>
    <t>Review results of 4He screening before submitting samples.</t>
  </si>
  <si>
    <t xml:space="preserve">Fill out the equipment request form and the Lamont-Doherty Laboratory will provide the copper tubes for sample collection.  
http://water.usgs.gov/usgs/lab/shared/request.html </t>
  </si>
  <si>
    <t>Bottle description and link</t>
  </si>
  <si>
    <t>Cap description and link</t>
  </si>
  <si>
    <t>http://130.11.184.63/internal/micro_NAWQA.htm</t>
  </si>
  <si>
    <t>Links to Sampling and Shipping Protocols and sample submission forms</t>
  </si>
  <si>
    <t>Lamont-Doherty Lab (Analysis 2
Reston CFC Lab)</t>
  </si>
  <si>
    <t>Lamont-Doherty Lab (Analysis 1/S1033
Reston CFC Lab)</t>
  </si>
  <si>
    <t>noble gases</t>
  </si>
  <si>
    <t xml:space="preserve">tritium </t>
  </si>
  <si>
    <t>He screen</t>
  </si>
  <si>
    <t xml:space="preserve">diss gas </t>
  </si>
  <si>
    <t>C14</t>
  </si>
  <si>
    <t>stable isotopes</t>
  </si>
  <si>
    <t>helium</t>
  </si>
  <si>
    <t>radon</t>
  </si>
  <si>
    <t>7-14 days hold</t>
  </si>
  <si>
    <t>TE</t>
  </si>
  <si>
    <t>180 holding time</t>
  </si>
  <si>
    <t>doc</t>
  </si>
  <si>
    <t>majors</t>
  </si>
  <si>
    <t>20-180 days</t>
  </si>
  <si>
    <t>nutrients</t>
  </si>
  <si>
    <t>30 days</t>
  </si>
  <si>
    <t>28 days</t>
  </si>
  <si>
    <t>mark time dependant sample on cooler</t>
  </si>
  <si>
    <t>holding time</t>
  </si>
  <si>
    <t>analyte/schedule</t>
  </si>
  <si>
    <t>notes</t>
  </si>
  <si>
    <t>3.8 days</t>
  </si>
  <si>
    <t>micro</t>
  </si>
  <si>
    <t>30 hrs bacteria 48 hrs coliphage</t>
  </si>
  <si>
    <t>mark time dependant sample on cooler. Hormones and pesticides may be frozen</t>
  </si>
  <si>
    <t xml:space="preserve">gross alpha/beta </t>
  </si>
  <si>
    <t>Radium (224 &amp; 226 only)</t>
  </si>
  <si>
    <t>Lead-210</t>
  </si>
  <si>
    <t>none/long time</t>
  </si>
  <si>
    <t>pest, vocs, pharm, hormones (?)</t>
  </si>
  <si>
    <t>72 hrs</t>
  </si>
  <si>
    <t>4 days (96 hrs)</t>
  </si>
  <si>
    <t>8 days</t>
  </si>
  <si>
    <t>within 30 days by contract</t>
  </si>
  <si>
    <t>Nitrate only (no2no3)</t>
  </si>
  <si>
    <t>LC3156</t>
  </si>
  <si>
    <t>Select Trace Elements</t>
  </si>
  <si>
    <t>(LC2181 (ICP-MS suetup), LC3122 (arsenic), LC 1797 (Uranium), LC2507 (Strontium)</t>
  </si>
  <si>
    <t>ETN New</t>
  </si>
  <si>
    <t>ETN Bimonthly</t>
  </si>
  <si>
    <t>ETN Yearly</t>
  </si>
  <si>
    <t>all wells 5 times/year</t>
  </si>
  <si>
    <t>all wells 1 time/year</t>
  </si>
  <si>
    <t>all wells 6 times/year</t>
  </si>
  <si>
    <t>Helium (Analysis 1 - helium, neon, 3He/4He ratio of helium)</t>
  </si>
  <si>
    <t>all wells 3 times/year</t>
  </si>
  <si>
    <t>added LC3156 (nitrate only) and Selected Trace Elements for new, bimonthly, and yearly sampled ETN networks on "Lab analyte list by network" tab</t>
  </si>
  <si>
    <r>
      <t>all wells if Helium or Noble gas samples sent to</t>
    </r>
    <r>
      <rPr>
        <b/>
        <sz val="8"/>
        <color theme="1"/>
        <rFont val="Calibri"/>
        <family val="2"/>
        <scheme val="minor"/>
      </rPr>
      <t xml:space="preserve"> Lamont</t>
    </r>
  </si>
  <si>
    <t>pcode</t>
  </si>
  <si>
    <t>82303</t>
  </si>
  <si>
    <t>62636, 62639, 62642, 62645)</t>
  </si>
  <si>
    <t>50833, 09503</t>
  </si>
  <si>
    <t>wells in select Principal Aquifers will have either analysis 1 or 2 at lamont or Noble gases at Hunt's Lab</t>
  </si>
  <si>
    <t>wells in select networks will have either analysis 1 or 2 at lamont or Noble gases at Hunt's Lab</t>
  </si>
  <si>
    <t>CFCs</t>
  </si>
  <si>
    <t>select networks</t>
  </si>
  <si>
    <t>Analytes planned for Groundwater Assessments during NAWQA Cycle 3 (3/31/2013)</t>
  </si>
  <si>
    <t>13/31/2014</t>
  </si>
  <si>
    <t>Added CFCs</t>
  </si>
  <si>
    <t>S1142 Reston Stable Isotope Lab</t>
  </si>
  <si>
    <t xml:space="preserve">March 2014, bottle is changing to 20 mL. </t>
  </si>
  <si>
    <t>If helium or noble gase samples are to be sent to Lamont-Doherty Lab, then they should be pre-screened for 4He. Wait for results from 4He to decide if He and Noble gas samples should be sent to Lamont. If 4He concentrations too high then do NOT send He and Noble gases. Consult the Pete McMahon or Bryant Jurgens about He screening results.</t>
  </si>
  <si>
    <t>General QC Requirements for  Groundwater Assessments during NAWQA Cycle 3 (8/16/2013) 
*** Please view GWPlan for QC requirements specific to your network and State
http://water.usgs.gov/nawqa-only/ftsup/GW/Cycle3_GWPlan.zip</t>
  </si>
  <si>
    <t>S2440</t>
  </si>
  <si>
    <t>Pharmaceutical method was approved and switched from LC9017 to S2440.</t>
  </si>
  <si>
    <t xml:space="preserve">S2437
</t>
  </si>
  <si>
    <t>S2440 (Formerly 9017)</t>
  </si>
  <si>
    <t>Correct label for pesticides (cell C12 on "Lab analyte list by network")</t>
  </si>
</sst>
</file>

<file path=xl/styles.xml><?xml version="1.0" encoding="utf-8"?>
<styleSheet xmlns="http://schemas.openxmlformats.org/spreadsheetml/2006/main" xmlns:mc="http://schemas.openxmlformats.org/markup-compatibility/2006" xmlns:x14ac="http://schemas.microsoft.com/office/spreadsheetml/2009/9/ac" mc:Ignorable="x14ac">
  <fonts count="45" x14ac:knownFonts="1">
    <font>
      <sz val="11"/>
      <color theme="1"/>
      <name val="Calibri"/>
      <family val="2"/>
      <scheme val="minor"/>
    </font>
    <font>
      <sz val="9"/>
      <color theme="1"/>
      <name val="Calibri"/>
      <family val="2"/>
      <scheme val="minor"/>
    </font>
    <font>
      <b/>
      <sz val="9"/>
      <color theme="1"/>
      <name val="Calibri"/>
      <family val="2"/>
      <scheme val="minor"/>
    </font>
    <font>
      <sz val="10"/>
      <name val="Arial"/>
      <family val="2"/>
    </font>
    <font>
      <b/>
      <sz val="9"/>
      <color indexed="81"/>
      <name val="Tahoma"/>
      <family val="2"/>
    </font>
    <font>
      <sz val="9"/>
      <color indexed="81"/>
      <name val="Tahoma"/>
      <family val="2"/>
    </font>
    <font>
      <sz val="8"/>
      <name val="Arial"/>
      <family val="2"/>
    </font>
    <font>
      <sz val="9"/>
      <name val="Calibri"/>
      <family val="2"/>
      <scheme val="minor"/>
    </font>
    <font>
      <sz val="8"/>
      <color theme="1"/>
      <name val="Calibri"/>
      <family val="2"/>
      <scheme val="minor"/>
    </font>
    <font>
      <b/>
      <sz val="8"/>
      <color theme="1"/>
      <name val="Calibri"/>
      <family val="2"/>
      <scheme val="minor"/>
    </font>
    <font>
      <b/>
      <sz val="8"/>
      <name val="Arial"/>
      <family val="2"/>
    </font>
    <font>
      <sz val="8"/>
      <name val="Calibri"/>
      <family val="2"/>
      <scheme val="minor"/>
    </font>
    <font>
      <b/>
      <sz val="8"/>
      <color theme="1"/>
      <name val="Arial"/>
      <family val="2"/>
    </font>
    <font>
      <b/>
      <sz val="12"/>
      <color rgb="FFFF0000"/>
      <name val="Calibri"/>
      <family val="2"/>
      <scheme val="minor"/>
    </font>
    <font>
      <sz val="12"/>
      <color theme="1"/>
      <name val="Calibri"/>
      <family val="2"/>
      <scheme val="minor"/>
    </font>
    <font>
      <sz val="11"/>
      <color theme="1"/>
      <name val="Calibri"/>
      <family val="2"/>
      <scheme val="minor"/>
    </font>
    <font>
      <sz val="8"/>
      <color theme="1"/>
      <name val="Arial"/>
      <family val="2"/>
    </font>
    <font>
      <sz val="11"/>
      <color rgb="FFFF0000"/>
      <name val="Calibri"/>
      <family val="2"/>
      <scheme val="minor"/>
    </font>
    <font>
      <sz val="8"/>
      <color rgb="FFFF0000"/>
      <name val="Calibri"/>
      <family val="2"/>
      <scheme val="minor"/>
    </font>
    <font>
      <u/>
      <sz val="11"/>
      <color theme="10"/>
      <name val="Calibri"/>
      <family val="2"/>
      <scheme val="minor"/>
    </font>
    <font>
      <b/>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vertAlign val="subscript"/>
      <sz val="8"/>
      <color theme="1"/>
      <name val="Calibri"/>
      <family val="2"/>
      <scheme val="minor"/>
    </font>
    <font>
      <sz val="8"/>
      <color theme="1"/>
      <name val="Symbol"/>
      <family val="1"/>
      <charset val="2"/>
    </font>
    <font>
      <vertAlign val="superscript"/>
      <sz val="8"/>
      <color theme="1"/>
      <name val="Calibri"/>
      <family val="2"/>
      <scheme val="minor"/>
    </font>
    <font>
      <b/>
      <sz val="8"/>
      <name val="Calibri"/>
      <family val="2"/>
      <scheme val="minor"/>
    </font>
    <font>
      <sz val="8"/>
      <color rgb="FF0070C0"/>
      <name val="Calibri"/>
      <family val="2"/>
      <scheme val="minor"/>
    </font>
    <font>
      <sz val="9"/>
      <name val="Arial"/>
      <family val="2"/>
    </font>
    <font>
      <sz val="9"/>
      <color rgb="FF222222"/>
      <name val="Arial"/>
      <family val="2"/>
    </font>
  </fonts>
  <fills count="20">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s>
  <borders count="47">
    <border>
      <left/>
      <right/>
      <top/>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top style="medium">
        <color indexed="64"/>
      </top>
      <bottom/>
      <diagonal/>
    </border>
  </borders>
  <cellStyleXfs count="534">
    <xf numFmtId="0" fontId="0" fillId="0" borderId="0"/>
    <xf numFmtId="0" fontId="3" fillId="0" borderId="0"/>
    <xf numFmtId="0" fontId="19" fillId="0" borderId="0" applyNumberFormat="0" applyFill="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4" fillId="4" borderId="24" applyNumberFormat="0" applyAlignment="0" applyProtection="0"/>
    <xf numFmtId="0" fontId="24" fillId="4" borderId="24" applyNumberFormat="0" applyAlignment="0" applyProtection="0"/>
    <xf numFmtId="0" fontId="25" fillId="18" borderId="25" applyNumberFormat="0" applyAlignment="0" applyProtection="0"/>
    <xf numFmtId="0" fontId="25" fillId="18" borderId="25" applyNumberFormat="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8" fillId="0" borderId="26" applyNumberFormat="0" applyFill="0" applyAlignment="0" applyProtection="0"/>
    <xf numFmtId="0" fontId="28" fillId="0" borderId="26" applyNumberFormat="0" applyFill="0" applyAlignment="0" applyProtection="0"/>
    <xf numFmtId="0" fontId="29" fillId="0" borderId="27" applyNumberFormat="0" applyFill="0" applyAlignment="0" applyProtection="0"/>
    <xf numFmtId="0" fontId="29" fillId="0" borderId="27" applyNumberFormat="0" applyFill="0" applyAlignment="0" applyProtection="0"/>
    <xf numFmtId="0" fontId="30" fillId="0" borderId="28" applyNumberFormat="0" applyFill="0" applyAlignment="0" applyProtection="0"/>
    <xf numFmtId="0" fontId="30" fillId="0" borderId="28"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5" borderId="24" applyNumberFormat="0" applyAlignment="0" applyProtection="0"/>
    <xf numFmtId="0" fontId="31" fillId="5" borderId="24" applyNumberFormat="0" applyAlignment="0" applyProtection="0"/>
    <xf numFmtId="0" fontId="32" fillId="0" borderId="29" applyNumberFormat="0" applyFill="0" applyAlignment="0" applyProtection="0"/>
    <xf numFmtId="0" fontId="32" fillId="0" borderId="29" applyNumberFormat="0" applyFill="0" applyAlignment="0" applyProtection="0"/>
    <xf numFmtId="0" fontId="33" fillId="10" borderId="0" applyNumberFormat="0" applyBorder="0" applyAlignment="0" applyProtection="0"/>
    <xf numFmtId="0" fontId="33" fillId="1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 fillId="0" borderId="0"/>
    <xf numFmtId="0" fontId="3" fillId="6" borderId="30" applyNumberFormat="0" applyFont="0" applyAlignment="0" applyProtection="0"/>
    <xf numFmtId="0" fontId="3" fillId="6" borderId="30" applyNumberFormat="0" applyFont="0" applyAlignment="0" applyProtection="0"/>
    <xf numFmtId="0" fontId="34" fillId="4" borderId="31" applyNumberFormat="0" applyAlignment="0" applyProtection="0"/>
    <xf numFmtId="0" fontId="34" fillId="4" borderId="31"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0" borderId="32" applyNumberFormat="0" applyFill="0" applyAlignment="0" applyProtection="0"/>
    <xf numFmtId="0" fontId="36" fillId="0" borderId="32"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cellStyleXfs>
  <cellXfs count="348">
    <xf numFmtId="0" fontId="0" fillId="0" borderId="0" xfId="0"/>
    <xf numFmtId="0" fontId="8" fillId="0" borderId="0" xfId="0" applyFont="1" applyAlignment="1">
      <alignment vertical="top"/>
    </xf>
    <xf numFmtId="0" fontId="8" fillId="0" borderId="0" xfId="0" applyFont="1" applyFill="1" applyAlignment="1">
      <alignment vertical="top"/>
    </xf>
    <xf numFmtId="0" fontId="8" fillId="0" borderId="0" xfId="0" applyFont="1" applyFill="1" applyBorder="1" applyAlignment="1">
      <alignment horizontal="center" vertical="top"/>
    </xf>
    <xf numFmtId="0" fontId="8" fillId="0" borderId="0" xfId="0" applyFont="1" applyFill="1" applyBorder="1" applyAlignment="1">
      <alignment vertical="top"/>
    </xf>
    <xf numFmtId="0" fontId="8" fillId="0" borderId="0" xfId="0" applyFont="1" applyAlignment="1">
      <alignment horizontal="center" wrapText="1"/>
    </xf>
    <xf numFmtId="0" fontId="8" fillId="0" borderId="0" xfId="0" applyFont="1" applyAlignment="1">
      <alignment horizontal="center"/>
    </xf>
    <xf numFmtId="0" fontId="10" fillId="0" borderId="4" xfId="1" applyFont="1" applyFill="1" applyBorder="1" applyAlignment="1">
      <alignment horizontal="center" vertical="top" wrapText="1"/>
    </xf>
    <xf numFmtId="0" fontId="8" fillId="0" borderId="1" xfId="0" applyFont="1" applyFill="1" applyBorder="1" applyAlignment="1">
      <alignment horizontal="center" vertical="top" wrapText="1"/>
    </xf>
    <xf numFmtId="0" fontId="11" fillId="0" borderId="3" xfId="0" applyFont="1" applyFill="1" applyBorder="1" applyAlignment="1">
      <alignment horizontal="center" vertical="top"/>
    </xf>
    <xf numFmtId="49" fontId="6" fillId="0" borderId="8" xfId="1" applyNumberFormat="1" applyFont="1" applyFill="1" applyBorder="1" applyAlignment="1">
      <alignment horizontal="center" vertical="top"/>
    </xf>
    <xf numFmtId="0" fontId="11" fillId="0" borderId="10" xfId="0" applyFont="1" applyFill="1" applyBorder="1" applyAlignment="1">
      <alignment horizontal="center" vertical="top"/>
    </xf>
    <xf numFmtId="49" fontId="6" fillId="0" borderId="9" xfId="1" applyNumberFormat="1" applyFont="1" applyFill="1" applyBorder="1" applyAlignment="1">
      <alignment horizontal="center" vertical="top" wrapText="1"/>
    </xf>
    <xf numFmtId="0" fontId="11" fillId="0" borderId="11" xfId="0" applyFont="1" applyFill="1" applyBorder="1" applyAlignment="1">
      <alignment horizontal="center" vertical="top"/>
    </xf>
    <xf numFmtId="49" fontId="6" fillId="0" borderId="12" xfId="1" quotePrefix="1" applyNumberFormat="1" applyFont="1" applyFill="1" applyBorder="1" applyAlignment="1">
      <alignment horizontal="center" vertical="top" wrapText="1"/>
    </xf>
    <xf numFmtId="49" fontId="6" fillId="0" borderId="3" xfId="1" applyNumberFormat="1" applyFont="1" applyFill="1" applyBorder="1" applyAlignment="1">
      <alignment horizontal="center" vertical="top" wrapText="1"/>
    </xf>
    <xf numFmtId="0" fontId="6" fillId="0" borderId="10" xfId="1" applyFont="1" applyFill="1" applyBorder="1" applyAlignment="1">
      <alignment horizontal="center" vertical="top" wrapText="1"/>
    </xf>
    <xf numFmtId="49" fontId="6" fillId="0" borderId="9" xfId="1" applyNumberFormat="1" applyFont="1" applyFill="1" applyBorder="1" applyAlignment="1">
      <alignment horizontal="center" vertical="top"/>
    </xf>
    <xf numFmtId="0" fontId="6" fillId="0" borderId="11" xfId="1" applyFont="1" applyFill="1" applyBorder="1" applyAlignment="1">
      <alignment horizontal="center" vertical="top" wrapText="1"/>
    </xf>
    <xf numFmtId="49" fontId="6" fillId="0" borderId="12" xfId="1" applyNumberFormat="1" applyFont="1" applyFill="1" applyBorder="1" applyAlignment="1">
      <alignment horizontal="center" vertical="top" wrapText="1"/>
    </xf>
    <xf numFmtId="49" fontId="6" fillId="0" borderId="8" xfId="1" applyNumberFormat="1" applyFont="1" applyFill="1" applyBorder="1" applyAlignment="1">
      <alignment horizontal="center" vertical="top" wrapText="1"/>
    </xf>
    <xf numFmtId="49" fontId="6" fillId="0" borderId="11" xfId="1" applyNumberFormat="1" applyFont="1" applyFill="1" applyBorder="1" applyAlignment="1">
      <alignment horizontal="center" vertical="top"/>
    </xf>
    <xf numFmtId="49" fontId="6" fillId="0" borderId="9" xfId="1" quotePrefix="1" applyNumberFormat="1" applyFont="1" applyFill="1" applyBorder="1" applyAlignment="1">
      <alignment horizontal="center" vertical="top" wrapText="1"/>
    </xf>
    <xf numFmtId="0" fontId="6" fillId="0" borderId="3" xfId="1" applyFont="1" applyFill="1" applyBorder="1" applyAlignment="1">
      <alignment horizontal="center" vertical="top" wrapText="1"/>
    </xf>
    <xf numFmtId="0" fontId="8" fillId="0" borderId="11" xfId="0" applyFont="1" applyBorder="1" applyAlignment="1">
      <alignment horizontal="center" vertical="top" wrapText="1"/>
    </xf>
    <xf numFmtId="14" fontId="0" fillId="0" borderId="0" xfId="0" applyNumberFormat="1" applyAlignment="1">
      <alignment vertical="top"/>
    </xf>
    <xf numFmtId="0" fontId="0" fillId="0" borderId="0" xfId="0" applyAlignment="1">
      <alignment vertical="top"/>
    </xf>
    <xf numFmtId="0" fontId="0" fillId="0" borderId="0" xfId="0" applyAlignment="1">
      <alignment vertical="top" wrapText="1"/>
    </xf>
    <xf numFmtId="0" fontId="12" fillId="0" borderId="2" xfId="0" applyFont="1" applyFill="1" applyBorder="1" applyAlignment="1">
      <alignment horizontal="center" vertical="center" wrapText="1"/>
    </xf>
    <xf numFmtId="49" fontId="6" fillId="0" borderId="16" xfId="1" applyNumberFormat="1" applyFont="1" applyFill="1" applyBorder="1" applyAlignment="1">
      <alignment horizontal="center" vertical="top" wrapText="1"/>
    </xf>
    <xf numFmtId="49" fontId="6" fillId="0" borderId="18" xfId="1" applyNumberFormat="1" applyFont="1" applyFill="1" applyBorder="1" applyAlignment="1">
      <alignment horizontal="center" vertical="top" wrapText="1"/>
    </xf>
    <xf numFmtId="49" fontId="6" fillId="0" borderId="17" xfId="1" applyNumberFormat="1" applyFont="1" applyFill="1" applyBorder="1" applyAlignment="1">
      <alignment horizontal="center" vertical="top" wrapText="1"/>
    </xf>
    <xf numFmtId="0" fontId="8" fillId="0" borderId="11" xfId="0" applyFont="1" applyBorder="1" applyAlignment="1">
      <alignment horizontal="center" vertical="center" wrapText="1"/>
    </xf>
    <xf numFmtId="0" fontId="8" fillId="0" borderId="16" xfId="0" applyFont="1" applyFill="1" applyBorder="1" applyAlignment="1">
      <alignment horizontal="center" vertical="center"/>
    </xf>
    <xf numFmtId="0" fontId="8" fillId="0" borderId="10" xfId="0" applyFont="1" applyBorder="1" applyAlignment="1">
      <alignment horizontal="center" vertical="center" wrapText="1"/>
    </xf>
    <xf numFmtId="0" fontId="9" fillId="0" borderId="3" xfId="0" applyFont="1" applyFill="1" applyBorder="1" applyAlignment="1">
      <alignment horizontal="center" wrapText="1"/>
    </xf>
    <xf numFmtId="0" fontId="8" fillId="0" borderId="1" xfId="0" applyFont="1" applyBorder="1" applyAlignment="1">
      <alignment horizontal="center" vertical="center"/>
    </xf>
    <xf numFmtId="0" fontId="9" fillId="0" borderId="3" xfId="0" applyFont="1" applyBorder="1" applyAlignment="1">
      <alignment horizontal="center" wrapText="1"/>
    </xf>
    <xf numFmtId="0" fontId="9" fillId="0" borderId="3" xfId="0" applyFont="1" applyBorder="1" applyAlignment="1">
      <alignment horizontal="center"/>
    </xf>
    <xf numFmtId="0" fontId="9" fillId="0" borderId="20" xfId="0" applyFont="1" applyFill="1" applyBorder="1" applyAlignment="1">
      <alignment horizontal="center"/>
    </xf>
    <xf numFmtId="0" fontId="8" fillId="0" borderId="10" xfId="0" applyFont="1" applyBorder="1" applyAlignment="1">
      <alignment horizontal="center" vertical="center"/>
    </xf>
    <xf numFmtId="0" fontId="16" fillId="0" borderId="10" xfId="1" applyFont="1" applyFill="1" applyBorder="1" applyAlignment="1">
      <alignment horizontal="center" vertical="top" wrapText="1"/>
    </xf>
    <xf numFmtId="0" fontId="9" fillId="0" borderId="8" xfId="0" applyFont="1" applyBorder="1" applyAlignment="1">
      <alignment horizontal="center"/>
    </xf>
    <xf numFmtId="0" fontId="8" fillId="0" borderId="14" xfId="0" applyFont="1" applyBorder="1" applyAlignment="1">
      <alignment horizontal="center" vertical="center"/>
    </xf>
    <xf numFmtId="0" fontId="8" fillId="0" borderId="8" xfId="0" applyFont="1" applyBorder="1" applyAlignment="1">
      <alignment horizontal="center" vertical="center"/>
    </xf>
    <xf numFmtId="0" fontId="8" fillId="0" borderId="8"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0" xfId="0" applyFont="1" applyBorder="1" applyAlignment="1">
      <alignment vertical="top"/>
    </xf>
    <xf numFmtId="0" fontId="8" fillId="0" borderId="10" xfId="0" applyFont="1" applyBorder="1" applyAlignment="1">
      <alignment vertical="top" wrapText="1"/>
    </xf>
    <xf numFmtId="0" fontId="8" fillId="0" borderId="16" xfId="0" applyFont="1" applyBorder="1" applyAlignment="1">
      <alignment vertical="top"/>
    </xf>
    <xf numFmtId="0" fontId="8" fillId="0" borderId="13" xfId="0" applyFont="1" applyBorder="1" applyAlignment="1">
      <alignment vertical="top"/>
    </xf>
    <xf numFmtId="0" fontId="8" fillId="0" borderId="11" xfId="0" applyFont="1" applyBorder="1" applyAlignment="1">
      <alignment vertical="top"/>
    </xf>
    <xf numFmtId="0" fontId="8" fillId="0" borderId="3" xfId="0" applyFont="1" applyBorder="1" applyAlignment="1">
      <alignment vertical="top"/>
    </xf>
    <xf numFmtId="0" fontId="9" fillId="0" borderId="22" xfId="0" applyFont="1" applyBorder="1" applyAlignment="1">
      <alignment horizontal="center"/>
    </xf>
    <xf numFmtId="0" fontId="8" fillId="0" borderId="3" xfId="0" applyFont="1" applyBorder="1" applyAlignment="1">
      <alignment horizontal="center" vertical="center"/>
    </xf>
    <xf numFmtId="0" fontId="8" fillId="0" borderId="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3" xfId="0" applyFont="1" applyBorder="1" applyAlignment="1">
      <alignment horizontal="center" vertical="center"/>
    </xf>
    <xf numFmtId="0" fontId="8" fillId="0" borderId="23"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1" xfId="0" applyFont="1" applyBorder="1" applyAlignment="1">
      <alignment horizontal="center" vertical="center"/>
    </xf>
    <xf numFmtId="0" fontId="8" fillId="0" borderId="11" xfId="0" applyFont="1" applyBorder="1" applyAlignment="1">
      <alignment vertical="top" wrapText="1"/>
    </xf>
    <xf numFmtId="0" fontId="8" fillId="0" borderId="16" xfId="0" applyFont="1" applyFill="1" applyBorder="1" applyAlignment="1">
      <alignment horizontal="center" vertical="center" wrapText="1"/>
    </xf>
    <xf numFmtId="0" fontId="8" fillId="0" borderId="5" xfId="0" applyFont="1" applyFill="1" applyBorder="1" applyAlignment="1">
      <alignment horizontal="center" vertical="center" wrapText="1"/>
    </xf>
    <xf numFmtId="49" fontId="6" fillId="0" borderId="11" xfId="1" applyNumberFormat="1" applyFont="1" applyFill="1" applyBorder="1" applyAlignment="1">
      <alignment horizontal="center" vertical="top" wrapText="1"/>
    </xf>
    <xf numFmtId="49" fontId="6" fillId="0" borderId="23" xfId="1" applyNumberFormat="1" applyFont="1" applyFill="1" applyBorder="1" applyAlignment="1">
      <alignment horizontal="center" vertical="top" wrapText="1"/>
    </xf>
    <xf numFmtId="0" fontId="8" fillId="0" borderId="23" xfId="0" applyFont="1" applyBorder="1" applyAlignment="1">
      <alignment horizontal="center" vertical="center" wrapText="1"/>
    </xf>
    <xf numFmtId="49" fontId="6" fillId="0" borderId="15" xfId="1" applyNumberFormat="1" applyFont="1" applyFill="1" applyBorder="1" applyAlignment="1">
      <alignment horizontal="center" vertical="top" wrapText="1"/>
    </xf>
    <xf numFmtId="0" fontId="8" fillId="0" borderId="15" xfId="0" applyFont="1" applyFill="1" applyBorder="1" applyAlignment="1">
      <alignment horizontal="center" vertical="center" wrapText="1"/>
    </xf>
    <xf numFmtId="0" fontId="8" fillId="0" borderId="15" xfId="0" applyFont="1" applyBorder="1" applyAlignment="1">
      <alignment horizontal="center" vertical="center" wrapText="1"/>
    </xf>
    <xf numFmtId="49" fontId="6" fillId="0" borderId="13" xfId="1" applyNumberFormat="1" applyFont="1" applyFill="1" applyBorder="1" applyAlignment="1">
      <alignment horizontal="center" vertical="top" wrapText="1"/>
    </xf>
    <xf numFmtId="49" fontId="6" fillId="0" borderId="19" xfId="1" applyNumberFormat="1" applyFont="1" applyFill="1" applyBorder="1" applyAlignment="1">
      <alignment horizontal="center" vertical="top" wrapText="1"/>
    </xf>
    <xf numFmtId="49" fontId="6" fillId="0" borderId="35" xfId="1" applyNumberFormat="1" applyFont="1" applyFill="1" applyBorder="1" applyAlignment="1">
      <alignment horizontal="center" vertical="top"/>
    </xf>
    <xf numFmtId="0" fontId="8" fillId="0" borderId="9" xfId="0" applyFont="1" applyBorder="1" applyAlignment="1">
      <alignment horizontal="center" vertical="center"/>
    </xf>
    <xf numFmtId="0" fontId="8" fillId="0" borderId="7" xfId="0" applyFont="1" applyFill="1" applyBorder="1" applyAlignment="1">
      <alignment horizontal="center" vertical="center" wrapText="1"/>
    </xf>
    <xf numFmtId="49" fontId="6" fillId="0" borderId="10" xfId="1" applyNumberFormat="1" applyFont="1" applyFill="1" applyBorder="1" applyAlignment="1">
      <alignment horizontal="center" vertical="top" wrapText="1"/>
    </xf>
    <xf numFmtId="0" fontId="8" fillId="0" borderId="21" xfId="0" applyFont="1" applyFill="1" applyBorder="1" applyAlignment="1">
      <alignment horizontal="center" vertical="center" wrapText="1"/>
    </xf>
    <xf numFmtId="0" fontId="8" fillId="0" borderId="10" xfId="0" applyFont="1" applyFill="1" applyBorder="1" applyAlignment="1">
      <alignment vertical="top" wrapText="1"/>
    </xf>
    <xf numFmtId="0" fontId="8" fillId="0" borderId="0" xfId="0" applyFont="1" applyAlignment="1">
      <alignment horizontal="center" vertical="top" wrapText="1"/>
    </xf>
    <xf numFmtId="0" fontId="11" fillId="0" borderId="3" xfId="0" applyFont="1" applyFill="1" applyBorder="1" applyAlignment="1">
      <alignment horizontal="center" vertical="top" wrapText="1"/>
    </xf>
    <xf numFmtId="49" fontId="11" fillId="0" borderId="11" xfId="1" applyNumberFormat="1" applyFont="1" applyFill="1" applyBorder="1" applyAlignment="1">
      <alignment horizontal="center" vertical="top"/>
    </xf>
    <xf numFmtId="0" fontId="11" fillId="0" borderId="1" xfId="1" applyFont="1" applyFill="1" applyBorder="1" applyAlignment="1">
      <alignment vertical="top" wrapText="1"/>
    </xf>
    <xf numFmtId="49" fontId="11" fillId="0" borderId="1" xfId="1" quotePrefix="1" applyNumberFormat="1" applyFont="1" applyFill="1" applyBorder="1" applyAlignment="1">
      <alignment horizontal="center" vertical="top" wrapText="1"/>
    </xf>
    <xf numFmtId="0" fontId="8" fillId="0" borderId="1" xfId="0" applyFont="1" applyBorder="1" applyAlignment="1">
      <alignment vertical="top" wrapText="1"/>
    </xf>
    <xf numFmtId="49" fontId="11" fillId="0" borderId="23" xfId="1" applyNumberFormat="1" applyFont="1" applyFill="1" applyBorder="1" applyAlignment="1">
      <alignment horizontal="center" vertical="top" wrapText="1"/>
    </xf>
    <xf numFmtId="0" fontId="8" fillId="0" borderId="23" xfId="0" applyFont="1" applyBorder="1" applyAlignment="1">
      <alignment vertical="top" wrapText="1"/>
    </xf>
    <xf numFmtId="49" fontId="11" fillId="0" borderId="16" xfId="1" applyNumberFormat="1" applyFont="1" applyFill="1" applyBorder="1" applyAlignment="1">
      <alignment horizontal="center" vertical="top" wrapText="1"/>
    </xf>
    <xf numFmtId="0" fontId="11" fillId="0" borderId="11" xfId="1" applyFont="1" applyFill="1" applyBorder="1" applyAlignment="1">
      <alignment horizontal="center" vertical="top" wrapText="1"/>
    </xf>
    <xf numFmtId="0" fontId="11" fillId="0" borderId="10" xfId="1" applyFont="1" applyFill="1" applyBorder="1" applyAlignment="1">
      <alignment horizontal="center" vertical="top" wrapText="1"/>
    </xf>
    <xf numFmtId="49" fontId="11" fillId="0" borderId="3" xfId="1" applyNumberFormat="1" applyFont="1" applyFill="1" applyBorder="1" applyAlignment="1">
      <alignment horizontal="center" vertical="top"/>
    </xf>
    <xf numFmtId="49" fontId="11" fillId="0" borderId="11" xfId="1" applyNumberFormat="1" applyFont="1" applyFill="1" applyBorder="1" applyAlignment="1">
      <alignment horizontal="center" vertical="top" wrapText="1"/>
    </xf>
    <xf numFmtId="0" fontId="11" fillId="0" borderId="3" xfId="1" applyFont="1" applyFill="1" applyBorder="1" applyAlignment="1">
      <alignment horizontal="center" vertical="top" wrapText="1"/>
    </xf>
    <xf numFmtId="49" fontId="11" fillId="0" borderId="10" xfId="1" applyNumberFormat="1" applyFont="1" applyFill="1" applyBorder="1" applyAlignment="1">
      <alignment horizontal="center" vertical="top"/>
    </xf>
    <xf numFmtId="49" fontId="11" fillId="0" borderId="3" xfId="1" applyNumberFormat="1" applyFont="1" applyFill="1" applyBorder="1" applyAlignment="1">
      <alignment horizontal="center" vertical="top" wrapText="1"/>
    </xf>
    <xf numFmtId="0" fontId="8" fillId="0" borderId="1" xfId="0" applyFont="1" applyFill="1" applyBorder="1" applyAlignment="1">
      <alignment vertical="top" wrapText="1"/>
    </xf>
    <xf numFmtId="0" fontId="11" fillId="0" borderId="3" xfId="0" applyFont="1" applyFill="1" applyBorder="1" applyAlignment="1">
      <alignment vertical="top"/>
    </xf>
    <xf numFmtId="0" fontId="8" fillId="0" borderId="1" xfId="0" applyFont="1" applyBorder="1" applyAlignment="1">
      <alignment horizontal="center" vertical="top" wrapText="1"/>
    </xf>
    <xf numFmtId="0" fontId="8" fillId="0" borderId="23" xfId="0" applyFont="1" applyBorder="1" applyAlignment="1">
      <alignment horizontal="center" vertical="top" wrapText="1"/>
    </xf>
    <xf numFmtId="0" fontId="8" fillId="0" borderId="3" xfId="0" applyFont="1" applyBorder="1" applyAlignment="1">
      <alignment horizontal="center" vertical="top" wrapText="1"/>
    </xf>
    <xf numFmtId="0" fontId="8" fillId="0" borderId="10" xfId="0" applyFont="1" applyFill="1" applyBorder="1" applyAlignment="1">
      <alignment horizontal="center" vertical="top" wrapText="1"/>
    </xf>
    <xf numFmtId="0" fontId="0" fillId="0" borderId="0" xfId="0" applyAlignment="1">
      <alignment horizontal="center" vertical="center"/>
    </xf>
    <xf numFmtId="0" fontId="2"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10" fillId="0" borderId="4" xfId="1"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11" fillId="0" borderId="3" xfId="0" applyFont="1" applyFill="1" applyBorder="1" applyAlignment="1">
      <alignment horizontal="center" vertical="center"/>
    </xf>
    <xf numFmtId="49" fontId="6" fillId="0" borderId="8" xfId="1" applyNumberFormat="1" applyFont="1" applyFill="1" applyBorder="1" applyAlignment="1">
      <alignment horizontal="center" vertical="center"/>
    </xf>
    <xf numFmtId="0" fontId="1" fillId="0" borderId="3" xfId="0" applyFont="1" applyBorder="1" applyAlignment="1">
      <alignment horizontal="center" vertical="center"/>
    </xf>
    <xf numFmtId="0" fontId="1" fillId="0" borderId="8" xfId="0" applyFont="1" applyBorder="1" applyAlignment="1">
      <alignment horizontal="center" vertical="center"/>
    </xf>
    <xf numFmtId="0" fontId="0" fillId="0" borderId="3" xfId="0" applyBorder="1" applyAlignment="1">
      <alignment horizontal="center" vertical="center"/>
    </xf>
    <xf numFmtId="0" fontId="11" fillId="0" borderId="10" xfId="0" applyFont="1" applyFill="1" applyBorder="1" applyAlignment="1">
      <alignment horizontal="center" vertical="center"/>
    </xf>
    <xf numFmtId="49" fontId="6" fillId="0" borderId="9" xfId="1" applyNumberFormat="1" applyFont="1" applyFill="1" applyBorder="1" applyAlignment="1">
      <alignment horizontal="center" vertical="center" wrapText="1"/>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0" fillId="0" borderId="10" xfId="0" applyBorder="1" applyAlignment="1">
      <alignment horizontal="center" vertical="center"/>
    </xf>
    <xf numFmtId="0" fontId="11" fillId="0" borderId="11" xfId="0" applyFont="1" applyFill="1" applyBorder="1" applyAlignment="1">
      <alignment horizontal="center" vertical="center"/>
    </xf>
    <xf numFmtId="49" fontId="6" fillId="0" borderId="12" xfId="1" applyNumberFormat="1" applyFont="1" applyFill="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0" fillId="0" borderId="11" xfId="0" applyBorder="1" applyAlignment="1">
      <alignment horizontal="center" vertical="center"/>
    </xf>
    <xf numFmtId="49" fontId="6" fillId="0" borderId="8" xfId="1" quotePrefix="1"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 xfId="0" applyBorder="1" applyAlignment="1">
      <alignment horizontal="center" vertical="center"/>
    </xf>
    <xf numFmtId="49" fontId="6" fillId="0" borderId="3" xfId="1"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49" fontId="6" fillId="0" borderId="11" xfId="1"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0" fontId="6" fillId="0" borderId="3" xfId="1" applyFont="1" applyFill="1" applyBorder="1" applyAlignment="1">
      <alignment horizontal="center" vertical="center" wrapText="1"/>
    </xf>
    <xf numFmtId="49" fontId="6" fillId="0" borderId="12" xfId="1" applyNumberFormat="1"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6" fillId="0" borderId="10" xfId="1" applyFont="1" applyFill="1" applyBorder="1" applyAlignment="1">
      <alignment horizontal="center" vertical="center" wrapText="1"/>
    </xf>
    <xf numFmtId="49" fontId="6" fillId="0" borderId="9" xfId="1" applyNumberFormat="1" applyFont="1" applyFill="1" applyBorder="1" applyAlignment="1">
      <alignment horizontal="center" vertical="center"/>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6" fillId="0" borderId="11" xfId="1" applyFont="1" applyFill="1" applyBorder="1" applyAlignment="1">
      <alignment horizontal="center" vertical="center" wrapText="1"/>
    </xf>
    <xf numFmtId="49" fontId="6" fillId="0" borderId="10" xfId="1" applyNumberFormat="1" applyFont="1" applyFill="1" applyBorder="1" applyAlignment="1">
      <alignment horizontal="center" vertical="center" wrapText="1"/>
    </xf>
    <xf numFmtId="49" fontId="6" fillId="0" borderId="11" xfId="1" applyNumberFormat="1" applyFont="1" applyFill="1" applyBorder="1" applyAlignment="1">
      <alignment horizontal="center" vertical="center"/>
    </xf>
    <xf numFmtId="49" fontId="6" fillId="0" borderId="8" xfId="1" applyNumberFormat="1" applyFont="1" applyFill="1" applyBorder="1" applyAlignment="1">
      <alignment horizontal="center" vertical="center" wrapText="1"/>
    </xf>
    <xf numFmtId="49" fontId="7" fillId="0" borderId="10" xfId="1" applyNumberFormat="1" applyFont="1" applyFill="1" applyBorder="1" applyAlignment="1">
      <alignment horizontal="center" vertical="center" wrapText="1"/>
    </xf>
    <xf numFmtId="0" fontId="16" fillId="0" borderId="10" xfId="1" applyFont="1" applyFill="1" applyBorder="1" applyAlignment="1">
      <alignment horizontal="center" vertical="center" wrapText="1"/>
    </xf>
    <xf numFmtId="49" fontId="6" fillId="0" borderId="9" xfId="1" quotePrefix="1" applyNumberFormat="1" applyFont="1" applyFill="1" applyBorder="1" applyAlignment="1">
      <alignment horizontal="center" vertical="center" wrapText="1"/>
    </xf>
    <xf numFmtId="49" fontId="7" fillId="0" borderId="10" xfId="1" quotePrefix="1" applyNumberFormat="1" applyFont="1" applyFill="1" applyBorder="1" applyAlignment="1">
      <alignment horizontal="center" vertical="center" wrapText="1"/>
    </xf>
    <xf numFmtId="49" fontId="7" fillId="0" borderId="11" xfId="1" quotePrefix="1" applyNumberFormat="1" applyFont="1" applyFill="1" applyBorder="1" applyAlignment="1">
      <alignment horizontal="center" vertical="center" wrapText="1"/>
    </xf>
    <xf numFmtId="1" fontId="20" fillId="0" borderId="0" xfId="0" applyNumberFormat="1" applyFont="1" applyAlignment="1">
      <alignment horizontal="center" vertical="center"/>
    </xf>
    <xf numFmtId="0" fontId="0" fillId="3" borderId="15" xfId="0" applyFill="1" applyBorder="1" applyAlignment="1">
      <alignment horizontal="center" vertical="center"/>
    </xf>
    <xf numFmtId="0" fontId="1" fillId="0" borderId="3"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1" xfId="0" applyFont="1" applyFill="1" applyBorder="1" applyAlignment="1">
      <alignment horizontal="center" vertical="center"/>
    </xf>
    <xf numFmtId="0" fontId="8" fillId="0" borderId="0" xfId="0" applyFont="1" applyFill="1" applyAlignment="1">
      <alignment horizontal="center" vertical="top"/>
    </xf>
    <xf numFmtId="0" fontId="8" fillId="0" borderId="0" xfId="0" applyFont="1" applyAlignment="1">
      <alignment horizontal="center" vertical="top"/>
    </xf>
    <xf numFmtId="0" fontId="6" fillId="0" borderId="1" xfId="0" applyFont="1" applyBorder="1" applyAlignment="1">
      <alignment horizontal="center" vertical="top"/>
    </xf>
    <xf numFmtId="0" fontId="8" fillId="0" borderId="10" xfId="0" applyFont="1" applyBorder="1" applyAlignment="1">
      <alignment horizontal="center" vertical="top" wrapText="1"/>
    </xf>
    <xf numFmtId="0" fontId="8" fillId="0" borderId="3" xfId="0" applyFont="1" applyBorder="1" applyAlignment="1">
      <alignment vertical="top" wrapText="1"/>
    </xf>
    <xf numFmtId="0" fontId="8" fillId="0" borderId="10" xfId="0" applyFont="1" applyBorder="1" applyAlignment="1">
      <alignment vertical="top" wrapText="1"/>
    </xf>
    <xf numFmtId="49" fontId="11" fillId="0" borderId="10" xfId="1" applyNumberFormat="1" applyFont="1" applyFill="1" applyBorder="1" applyAlignment="1">
      <alignment horizontal="center" vertical="top" wrapText="1"/>
    </xf>
    <xf numFmtId="0" fontId="11" fillId="0" borderId="13" xfId="1" applyFont="1" applyFill="1" applyBorder="1" applyAlignment="1">
      <alignment horizontal="center" vertical="top" wrapText="1"/>
    </xf>
    <xf numFmtId="49" fontId="11" fillId="0" borderId="34" xfId="1" applyNumberFormat="1" applyFont="1" applyFill="1" applyBorder="1" applyAlignment="1">
      <alignment horizontal="center" vertical="top" wrapText="1"/>
    </xf>
    <xf numFmtId="0" fontId="8" fillId="0" borderId="13" xfId="0" applyFont="1" applyBorder="1" applyAlignment="1">
      <alignment vertical="top" wrapText="1"/>
    </xf>
    <xf numFmtId="0" fontId="8" fillId="0" borderId="13" xfId="0" applyFont="1" applyBorder="1" applyAlignment="1">
      <alignment horizontal="center" vertical="top" wrapText="1"/>
    </xf>
    <xf numFmtId="0" fontId="11" fillId="0" borderId="23" xfId="1" applyFont="1" applyFill="1" applyBorder="1" applyAlignment="1">
      <alignment horizontal="center" vertical="top" wrapText="1"/>
    </xf>
    <xf numFmtId="49" fontId="11" fillId="0" borderId="13" xfId="1" applyNumberFormat="1" applyFont="1" applyFill="1" applyBorder="1" applyAlignment="1">
      <alignment horizontal="center" vertical="top" wrapText="1"/>
    </xf>
    <xf numFmtId="0" fontId="8" fillId="0" borderId="15" xfId="0" applyFont="1" applyBorder="1" applyAlignment="1">
      <alignment horizontal="center" vertical="top" wrapText="1"/>
    </xf>
    <xf numFmtId="49" fontId="11" fillId="0" borderId="15" xfId="1" applyNumberFormat="1" applyFont="1" applyFill="1" applyBorder="1" applyAlignment="1">
      <alignment horizontal="center" vertical="top" wrapText="1"/>
    </xf>
    <xf numFmtId="0" fontId="8" fillId="0" borderId="15" xfId="0" applyFont="1" applyBorder="1" applyAlignment="1">
      <alignment vertical="top" wrapText="1"/>
    </xf>
    <xf numFmtId="0" fontId="8" fillId="0" borderId="23" xfId="0" applyFont="1" applyBorder="1" applyAlignment="1">
      <alignment vertical="top"/>
    </xf>
    <xf numFmtId="0" fontId="8" fillId="0" borderId="15" xfId="0" applyFont="1" applyFill="1" applyBorder="1" applyAlignment="1">
      <alignment horizontal="center" vertical="center"/>
    </xf>
    <xf numFmtId="0" fontId="8" fillId="0" borderId="40" xfId="0" applyFont="1" applyFill="1" applyBorder="1" applyAlignment="1">
      <alignment horizontal="center" vertical="center" wrapText="1"/>
    </xf>
    <xf numFmtId="0" fontId="8" fillId="0" borderId="15" xfId="0" applyFont="1" applyBorder="1" applyAlignment="1">
      <alignment vertical="top"/>
    </xf>
    <xf numFmtId="49" fontId="6" fillId="0" borderId="40" xfId="1" applyNumberFormat="1" applyFont="1" applyFill="1" applyBorder="1" applyAlignment="1">
      <alignment horizontal="center" vertical="top" wrapText="1"/>
    </xf>
    <xf numFmtId="0" fontId="8" fillId="0" borderId="15" xfId="0" applyFont="1" applyBorder="1" applyAlignment="1">
      <alignment horizontal="center" vertical="center"/>
    </xf>
    <xf numFmtId="0" fontId="8" fillId="0" borderId="13" xfId="0" applyFont="1" applyFill="1" applyBorder="1" applyAlignment="1">
      <alignment horizontal="center" vertical="center"/>
    </xf>
    <xf numFmtId="0" fontId="8" fillId="0" borderId="33" xfId="0" applyFont="1" applyFill="1" applyBorder="1" applyAlignment="1">
      <alignment horizontal="center" vertical="center" wrapText="1"/>
    </xf>
    <xf numFmtId="0" fontId="10" fillId="0" borderId="42" xfId="1" applyFont="1" applyFill="1" applyBorder="1" applyAlignment="1">
      <alignment horizontal="center" vertical="top" wrapText="1"/>
    </xf>
    <xf numFmtId="0" fontId="8" fillId="0" borderId="3" xfId="0" applyFont="1" applyFill="1" applyBorder="1" applyAlignment="1">
      <alignment vertical="top" wrapText="1"/>
    </xf>
    <xf numFmtId="0" fontId="9" fillId="0" borderId="1" xfId="0" applyFont="1" applyFill="1" applyBorder="1" applyAlignment="1">
      <alignment horizontal="center" vertical="top"/>
    </xf>
    <xf numFmtId="0" fontId="9" fillId="0" borderId="1" xfId="0" applyFont="1" applyFill="1" applyBorder="1" applyAlignment="1">
      <alignment horizontal="center" vertical="top" wrapText="1"/>
    </xf>
    <xf numFmtId="0" fontId="9" fillId="0" borderId="1" xfId="0" applyFont="1" applyFill="1" applyBorder="1" applyAlignment="1">
      <alignment vertical="top" wrapText="1"/>
    </xf>
    <xf numFmtId="0" fontId="11" fillId="0" borderId="15" xfId="1" applyFont="1" applyFill="1" applyBorder="1" applyAlignment="1">
      <alignment horizontal="center" vertical="top" wrapText="1"/>
    </xf>
    <xf numFmtId="49" fontId="11" fillId="0" borderId="15" xfId="1" applyNumberFormat="1" applyFont="1" applyFill="1" applyBorder="1" applyAlignment="1">
      <alignment horizontal="center" vertical="top"/>
    </xf>
    <xf numFmtId="0" fontId="8" fillId="0" borderId="15" xfId="1" applyFont="1" applyFill="1" applyBorder="1" applyAlignment="1">
      <alignment horizontal="center" vertical="top" wrapText="1"/>
    </xf>
    <xf numFmtId="49" fontId="11" fillId="0" borderId="15" xfId="1" quotePrefix="1" applyNumberFormat="1" applyFont="1" applyFill="1" applyBorder="1" applyAlignment="1">
      <alignment horizontal="center" vertical="top" wrapText="1"/>
    </xf>
    <xf numFmtId="49" fontId="11" fillId="0" borderId="13" xfId="1" quotePrefix="1" applyNumberFormat="1" applyFont="1" applyFill="1" applyBorder="1" applyAlignment="1">
      <alignment horizontal="center" vertical="top" wrapText="1"/>
    </xf>
    <xf numFmtId="0" fontId="11" fillId="0" borderId="13" xfId="2" applyFont="1" applyBorder="1" applyAlignment="1">
      <alignment horizontal="left" vertical="top" wrapText="1"/>
    </xf>
    <xf numFmtId="0" fontId="11" fillId="0" borderId="0" xfId="0" applyFont="1" applyAlignment="1">
      <alignment horizontal="left" vertical="top" wrapText="1"/>
    </xf>
    <xf numFmtId="0" fontId="41" fillId="0" borderId="1" xfId="0" applyFont="1" applyFill="1" applyBorder="1" applyAlignment="1">
      <alignment horizontal="center" vertical="top" wrapText="1"/>
    </xf>
    <xf numFmtId="0" fontId="11" fillId="0" borderId="1" xfId="0" applyFont="1" applyFill="1" applyBorder="1" applyAlignment="1">
      <alignment horizontal="left" vertical="top" wrapText="1"/>
    </xf>
    <xf numFmtId="0" fontId="11" fillId="0" borderId="0" xfId="0" applyFont="1" applyFill="1" applyAlignment="1">
      <alignment vertical="top" wrapText="1"/>
    </xf>
    <xf numFmtId="0" fontId="11" fillId="0" borderId="0" xfId="0" applyFont="1" applyAlignment="1">
      <alignment vertical="top"/>
    </xf>
    <xf numFmtId="0" fontId="41" fillId="0" borderId="38" xfId="0" applyFont="1" applyFill="1" applyBorder="1" applyAlignment="1">
      <alignment horizontal="center" vertical="top" wrapText="1"/>
    </xf>
    <xf numFmtId="0" fontId="11" fillId="0" borderId="1" xfId="0" applyFont="1" applyFill="1" applyBorder="1" applyAlignment="1">
      <alignment vertical="top" wrapText="1"/>
    </xf>
    <xf numFmtId="0" fontId="11" fillId="0" borderId="1" xfId="0" applyFont="1" applyBorder="1" applyAlignment="1">
      <alignment vertical="top"/>
    </xf>
    <xf numFmtId="0" fontId="11" fillId="0" borderId="38" xfId="0" applyFont="1" applyBorder="1" applyAlignment="1">
      <alignment vertical="top"/>
    </xf>
    <xf numFmtId="0" fontId="11" fillId="0" borderId="43" xfId="0" applyFont="1" applyBorder="1" applyAlignment="1">
      <alignment vertical="top"/>
    </xf>
    <xf numFmtId="0" fontId="11" fillId="0" borderId="15" xfId="0" applyFont="1" applyFill="1" applyBorder="1" applyAlignment="1">
      <alignment vertical="top" wrapText="1"/>
    </xf>
    <xf numFmtId="0" fontId="11" fillId="0" borderId="44" xfId="0" applyFont="1" applyBorder="1" applyAlignment="1">
      <alignment vertical="top"/>
    </xf>
    <xf numFmtId="0" fontId="11" fillId="0" borderId="13" xfId="0" applyFont="1" applyFill="1" applyBorder="1" applyAlignment="1">
      <alignment vertical="top" wrapText="1"/>
    </xf>
    <xf numFmtId="0" fontId="11" fillId="0" borderId="13" xfId="0" applyFont="1" applyBorder="1" applyAlignment="1">
      <alignment vertical="top"/>
    </xf>
    <xf numFmtId="0" fontId="11" fillId="0" borderId="39" xfId="0" applyFont="1" applyBorder="1" applyAlignment="1">
      <alignment vertical="top"/>
    </xf>
    <xf numFmtId="0" fontId="11" fillId="0" borderId="3" xfId="0" applyFont="1" applyFill="1" applyBorder="1" applyAlignment="1">
      <alignment vertical="top" wrapText="1"/>
    </xf>
    <xf numFmtId="0" fontId="7" fillId="3" borderId="44" xfId="0" applyFont="1" applyFill="1" applyBorder="1" applyAlignment="1">
      <alignment horizontal="left" vertical="top" wrapText="1"/>
    </xf>
    <xf numFmtId="0" fontId="7" fillId="0" borderId="44" xfId="0" applyFont="1" applyBorder="1" applyAlignment="1">
      <alignment horizontal="left" vertical="top" wrapText="1"/>
    </xf>
    <xf numFmtId="0" fontId="11" fillId="0" borderId="0" xfId="2" applyFont="1" applyFill="1" applyAlignment="1">
      <alignment vertical="top" wrapText="1"/>
    </xf>
    <xf numFmtId="0" fontId="42" fillId="0" borderId="10" xfId="2" applyFont="1" applyBorder="1" applyAlignment="1">
      <alignment horizontal="left" vertical="top" wrapText="1"/>
    </xf>
    <xf numFmtId="0" fontId="42" fillId="0" borderId="11" xfId="2" applyFont="1" applyBorder="1" applyAlignment="1">
      <alignment horizontal="left" vertical="top" wrapText="1"/>
    </xf>
    <xf numFmtId="0" fontId="42" fillId="0" borderId="15" xfId="2" applyFont="1" applyFill="1" applyBorder="1" applyAlignment="1">
      <alignment vertical="top" wrapText="1"/>
    </xf>
    <xf numFmtId="0" fontId="42" fillId="0" borderId="1" xfId="2" applyFont="1" applyBorder="1" applyAlignment="1">
      <alignment vertical="top" wrapText="1"/>
    </xf>
    <xf numFmtId="0" fontId="42" fillId="0" borderId="23" xfId="2" applyFont="1" applyBorder="1" applyAlignment="1">
      <alignment vertical="top" wrapText="1"/>
    </xf>
    <xf numFmtId="0" fontId="42" fillId="0" borderId="15" xfId="2" applyFont="1" applyBorder="1" applyAlignment="1">
      <alignment vertical="top" wrapText="1"/>
    </xf>
    <xf numFmtId="0" fontId="42" fillId="0" borderId="1" xfId="2" applyFont="1" applyBorder="1" applyAlignment="1">
      <alignment horizontal="left" vertical="top" wrapText="1"/>
    </xf>
    <xf numFmtId="0" fontId="42" fillId="0" borderId="3" xfId="2" applyFont="1" applyFill="1" applyBorder="1" applyAlignment="1">
      <alignment vertical="top" wrapText="1"/>
    </xf>
    <xf numFmtId="0" fontId="42" fillId="0" borderId="23" xfId="2" applyFont="1" applyBorder="1" applyAlignment="1">
      <alignment horizontal="left" vertical="top" wrapText="1"/>
    </xf>
    <xf numFmtId="0" fontId="42" fillId="0" borderId="23" xfId="2" applyFont="1" applyFill="1" applyBorder="1" applyAlignment="1">
      <alignment vertical="top" wrapText="1"/>
    </xf>
    <xf numFmtId="0" fontId="42" fillId="0" borderId="15" xfId="2" applyFont="1" applyBorder="1" applyAlignment="1">
      <alignment horizontal="left" vertical="top" wrapText="1"/>
    </xf>
    <xf numFmtId="0" fontId="42" fillId="0" borderId="23" xfId="0" applyFont="1" applyBorder="1" applyAlignment="1">
      <alignment vertical="top" wrapText="1"/>
    </xf>
    <xf numFmtId="0" fontId="42" fillId="0" borderId="15" xfId="2" applyFont="1" applyBorder="1" applyAlignment="1">
      <alignment wrapText="1"/>
    </xf>
    <xf numFmtId="0" fontId="42" fillId="0" borderId="13" xfId="2" applyFont="1" applyBorder="1" applyAlignment="1">
      <alignment vertical="top" wrapText="1"/>
    </xf>
    <xf numFmtId="0" fontId="42" fillId="0" borderId="3" xfId="2" applyFont="1" applyFill="1" applyBorder="1" applyAlignment="1">
      <alignment horizontal="left" vertical="top" wrapText="1"/>
    </xf>
    <xf numFmtId="0" fontId="11" fillId="0" borderId="3" xfId="0" applyFont="1" applyBorder="1" applyAlignment="1">
      <alignment vertical="top"/>
    </xf>
    <xf numFmtId="0" fontId="11" fillId="0" borderId="41" xfId="0" applyFont="1" applyBorder="1" applyAlignment="1">
      <alignment vertical="top"/>
    </xf>
    <xf numFmtId="0" fontId="42" fillId="0" borderId="10" xfId="2" applyFont="1" applyFill="1" applyBorder="1" applyAlignment="1">
      <alignment vertical="top" wrapText="1"/>
    </xf>
    <xf numFmtId="0" fontId="11" fillId="0" borderId="10" xfId="0" applyFont="1" applyBorder="1" applyAlignment="1">
      <alignment vertical="top"/>
    </xf>
    <xf numFmtId="0" fontId="11" fillId="0" borderId="37" xfId="0" applyFont="1" applyBorder="1" applyAlignment="1">
      <alignment vertical="top"/>
    </xf>
    <xf numFmtId="0" fontId="11" fillId="0" borderId="10" xfId="0" applyFont="1" applyFill="1" applyBorder="1" applyAlignment="1">
      <alignment vertical="top" wrapText="1"/>
    </xf>
    <xf numFmtId="0" fontId="42" fillId="0" borderId="11" xfId="2" applyFont="1" applyFill="1" applyBorder="1" applyAlignment="1">
      <alignment vertical="top" wrapText="1"/>
    </xf>
    <xf numFmtId="0" fontId="11" fillId="0" borderId="11" xfId="0" applyFont="1" applyFill="1" applyBorder="1" applyAlignment="1">
      <alignment vertical="top" wrapText="1"/>
    </xf>
    <xf numFmtId="0" fontId="11" fillId="0" borderId="11" xfId="0" applyFont="1" applyBorder="1" applyAlignment="1">
      <alignment vertical="top"/>
    </xf>
    <xf numFmtId="0" fontId="11" fillId="0" borderId="36" xfId="0" applyFont="1" applyBorder="1" applyAlignment="1">
      <alignment vertical="top"/>
    </xf>
    <xf numFmtId="0" fontId="42" fillId="0" borderId="3" xfId="2" applyFont="1" applyBorder="1" applyAlignment="1">
      <alignment horizontal="left" vertical="top" wrapText="1"/>
    </xf>
    <xf numFmtId="0" fontId="42" fillId="0" borderId="3" xfId="2" applyFont="1" applyBorder="1" applyAlignment="1">
      <alignment vertical="top" wrapText="1"/>
    </xf>
    <xf numFmtId="0" fontId="42" fillId="0" borderId="10" xfId="2" applyFont="1" applyBorder="1" applyAlignment="1">
      <alignment vertical="top" wrapText="1"/>
    </xf>
    <xf numFmtId="0" fontId="42" fillId="0" borderId="13" xfId="2" applyFont="1" applyBorder="1" applyAlignment="1">
      <alignment horizontal="left" vertical="top" wrapText="1"/>
    </xf>
    <xf numFmtId="0" fontId="8" fillId="0" borderId="11" xfId="0" applyFont="1" applyFill="1" applyBorder="1" applyAlignment="1">
      <alignment horizontal="center" vertical="top" wrapText="1"/>
    </xf>
    <xf numFmtId="0" fontId="42" fillId="0" borderId="10" xfId="2" applyFont="1" applyBorder="1" applyAlignment="1">
      <alignment vertical="center" wrapText="1"/>
    </xf>
    <xf numFmtId="0" fontId="8" fillId="0" borderId="0" xfId="0" applyFont="1" applyFill="1" applyAlignment="1">
      <alignment horizontal="left" vertical="top"/>
    </xf>
    <xf numFmtId="0" fontId="8" fillId="0" borderId="9" xfId="0" applyFont="1" applyBorder="1" applyAlignment="1">
      <alignment horizontal="center" vertical="center"/>
    </xf>
    <xf numFmtId="49" fontId="6" fillId="0" borderId="10" xfId="1" applyNumberFormat="1" applyFont="1" applyFill="1" applyBorder="1" applyAlignment="1">
      <alignment horizontal="center" vertical="top" wrapText="1"/>
    </xf>
    <xf numFmtId="0" fontId="8" fillId="0" borderId="21" xfId="0" applyFont="1" applyFill="1" applyBorder="1" applyAlignment="1">
      <alignment horizontal="center" vertical="center" wrapText="1"/>
    </xf>
    <xf numFmtId="0" fontId="6" fillId="0" borderId="3" xfId="1" applyFont="1" applyFill="1" applyBorder="1" applyAlignment="1">
      <alignment horizontal="center" vertical="top" wrapText="1"/>
    </xf>
    <xf numFmtId="0" fontId="9" fillId="0" borderId="0" xfId="0" applyFont="1" applyAlignment="1">
      <alignment vertical="top"/>
    </xf>
    <xf numFmtId="0" fontId="9" fillId="0" borderId="0" xfId="0" applyFont="1" applyAlignment="1">
      <alignment horizontal="center" vertical="top"/>
    </xf>
    <xf numFmtId="0" fontId="9" fillId="0" borderId="0" xfId="0" applyFont="1" applyFill="1" applyAlignment="1">
      <alignment horizontal="center" vertical="top"/>
    </xf>
    <xf numFmtId="0" fontId="8" fillId="0" borderId="0" xfId="0" applyFont="1" applyFill="1" applyAlignment="1">
      <alignment vertical="center"/>
    </xf>
    <xf numFmtId="0" fontId="8" fillId="0" borderId="9" xfId="0" applyFont="1" applyBorder="1" applyAlignment="1">
      <alignment horizontal="center" vertical="center" wrapText="1"/>
    </xf>
    <xf numFmtId="0" fontId="8" fillId="0" borderId="13" xfId="0" applyFont="1" applyBorder="1" applyAlignment="1">
      <alignment horizontal="center" vertical="center"/>
    </xf>
    <xf numFmtId="0" fontId="8" fillId="0" borderId="9" xfId="0" applyFont="1" applyBorder="1" applyAlignment="1">
      <alignment horizontal="center" vertical="center"/>
    </xf>
    <xf numFmtId="0" fontId="1" fillId="0" borderId="0" xfId="0" applyFont="1" applyFill="1" applyAlignment="1">
      <alignment horizontal="center" vertical="top" wrapText="1"/>
    </xf>
    <xf numFmtId="0" fontId="1" fillId="0" borderId="0" xfId="0" applyFont="1" applyAlignment="1">
      <alignment horizontal="center" vertical="top" wrapText="1"/>
    </xf>
    <xf numFmtId="0" fontId="43" fillId="0" borderId="1" xfId="0" applyFont="1" applyBorder="1" applyAlignment="1">
      <alignment horizontal="center" vertical="top" wrapText="1"/>
    </xf>
    <xf numFmtId="49" fontId="43" fillId="0" borderId="3" xfId="1" applyNumberFormat="1" applyFont="1" applyFill="1" applyBorder="1" applyAlignment="1">
      <alignment horizontal="center" vertical="top" wrapText="1"/>
    </xf>
    <xf numFmtId="49" fontId="43" fillId="0" borderId="10" xfId="1" applyNumberFormat="1" applyFont="1" applyFill="1" applyBorder="1" applyAlignment="1">
      <alignment horizontal="center" vertical="top" wrapText="1"/>
    </xf>
    <xf numFmtId="49" fontId="43" fillId="0" borderId="11" xfId="1" applyNumberFormat="1" applyFont="1" applyFill="1" applyBorder="1" applyAlignment="1">
      <alignment horizontal="center" vertical="top" wrapText="1"/>
    </xf>
    <xf numFmtId="0" fontId="1" fillId="0" borderId="0" xfId="0" applyFont="1" applyFill="1" applyBorder="1" applyAlignment="1">
      <alignment horizontal="center" vertical="top" wrapText="1"/>
    </xf>
    <xf numFmtId="0" fontId="2" fillId="0" borderId="3" xfId="0" applyFont="1" applyBorder="1" applyAlignment="1">
      <alignment horizontal="center" vertical="top" wrapText="1"/>
    </xf>
    <xf numFmtId="0" fontId="44" fillId="0" borderId="0" xfId="0" applyFont="1" applyAlignment="1">
      <alignment horizontal="center" vertical="top" wrapText="1"/>
    </xf>
    <xf numFmtId="0" fontId="6" fillId="0" borderId="15" xfId="1" applyFont="1" applyFill="1" applyBorder="1" applyAlignment="1">
      <alignment horizontal="center" vertical="top" wrapText="1"/>
    </xf>
    <xf numFmtId="0" fontId="6" fillId="0" borderId="13" xfId="1" applyFont="1" applyFill="1" applyBorder="1" applyAlignment="1">
      <alignment horizontal="center" vertical="top" wrapText="1"/>
    </xf>
    <xf numFmtId="49" fontId="6" fillId="0" borderId="13" xfId="1" quotePrefix="1" applyNumberFormat="1" applyFont="1" applyFill="1" applyBorder="1" applyAlignment="1">
      <alignment horizontal="center" vertical="top" wrapText="1"/>
    </xf>
    <xf numFmtId="0" fontId="8" fillId="0" borderId="15" xfId="0" applyFont="1" applyBorder="1" applyAlignment="1">
      <alignment horizontal="center" vertical="center" wrapText="1"/>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wrapText="1"/>
    </xf>
    <xf numFmtId="0" fontId="8" fillId="0" borderId="6" xfId="0" applyFont="1" applyFill="1" applyBorder="1" applyAlignment="1">
      <alignment horizontal="center" vertical="center" wrapText="1"/>
    </xf>
    <xf numFmtId="0" fontId="11" fillId="0" borderId="3" xfId="2" applyFont="1" applyFill="1" applyBorder="1" applyAlignment="1">
      <alignment vertical="top" wrapText="1"/>
    </xf>
    <xf numFmtId="0" fontId="12" fillId="0" borderId="2" xfId="0" applyFont="1" applyFill="1" applyBorder="1" applyAlignment="1">
      <alignment horizontal="center" vertical="top" wrapText="1"/>
    </xf>
    <xf numFmtId="0" fontId="8" fillId="0" borderId="15" xfId="0" applyFont="1" applyBorder="1" applyAlignment="1">
      <alignment vertical="center"/>
    </xf>
    <xf numFmtId="0" fontId="8" fillId="0" borderId="46"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12" xfId="0" applyFont="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46"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9" xfId="0" applyFont="1" applyBorder="1" applyAlignment="1">
      <alignment horizontal="center" vertical="top" wrapText="1"/>
    </xf>
    <xf numFmtId="0" fontId="8" fillId="0" borderId="11" xfId="0" applyFont="1" applyBorder="1" applyAlignment="1">
      <alignment horizontal="center" vertical="top" wrapText="1"/>
    </xf>
    <xf numFmtId="0" fontId="10" fillId="0" borderId="5" xfId="1" applyFont="1" applyFill="1" applyBorder="1" applyAlignment="1">
      <alignment horizontal="center" vertical="center" wrapText="1"/>
    </xf>
    <xf numFmtId="0" fontId="10" fillId="0" borderId="6" xfId="1" applyFont="1" applyFill="1" applyBorder="1" applyAlignment="1">
      <alignment horizontal="center" vertical="center" wrapText="1"/>
    </xf>
    <xf numFmtId="0" fontId="10" fillId="0" borderId="7" xfId="1"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9"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9"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9" fillId="0" borderId="33" xfId="0" applyFont="1" applyBorder="1" applyAlignment="1">
      <alignment horizontal="center" vertical="top"/>
    </xf>
    <xf numFmtId="0" fontId="9" fillId="0" borderId="45" xfId="0" applyFont="1" applyBorder="1" applyAlignment="1">
      <alignment horizontal="center" vertical="top"/>
    </xf>
    <xf numFmtId="0" fontId="9" fillId="0" borderId="34" xfId="0" applyFont="1" applyBorder="1" applyAlignment="1">
      <alignment horizontal="center" vertical="top"/>
    </xf>
    <xf numFmtId="0" fontId="13" fillId="0" borderId="0" xfId="0" applyFont="1" applyAlignment="1">
      <alignment vertical="top" wrapText="1"/>
    </xf>
    <xf numFmtId="0" fontId="14" fillId="0" borderId="0" xfId="0" applyFont="1" applyAlignment="1">
      <alignment vertical="top" wrapText="1"/>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21" xfId="0" applyFont="1" applyBorder="1" applyAlignment="1">
      <alignment horizontal="center" vertical="center"/>
    </xf>
    <xf numFmtId="0" fontId="8" fillId="0" borderId="16" xfId="0" applyFont="1" applyBorder="1" applyAlignment="1">
      <alignment horizontal="center" vertical="center"/>
    </xf>
    <xf numFmtId="0" fontId="8" fillId="0" borderId="7" xfId="0" applyFont="1" applyBorder="1" applyAlignment="1">
      <alignment horizontal="center" vertical="center" wrapText="1"/>
    </xf>
    <xf numFmtId="0" fontId="8" fillId="0" borderId="15" xfId="0" applyFont="1" applyFill="1" applyBorder="1" applyAlignment="1">
      <alignment horizontal="center" vertical="top" wrapText="1"/>
    </xf>
    <xf numFmtId="0" fontId="8" fillId="0" borderId="13" xfId="0" applyFont="1" applyFill="1" applyBorder="1" applyAlignment="1">
      <alignment horizontal="center" vertical="top"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49" fontId="6" fillId="0" borderId="10" xfId="1" applyNumberFormat="1" applyFont="1" applyFill="1" applyBorder="1" applyAlignment="1">
      <alignment horizontal="center" vertical="top" wrapText="1"/>
    </xf>
    <xf numFmtId="0" fontId="8" fillId="0" borderId="10" xfId="0" applyFont="1" applyBorder="1" applyAlignment="1">
      <alignment horizontal="center" vertical="top" wrapText="1"/>
    </xf>
    <xf numFmtId="0" fontId="8" fillId="0" borderId="23" xfId="0" applyFont="1" applyFill="1" applyBorder="1" applyAlignment="1">
      <alignment horizontal="center" vertical="top" wrapText="1"/>
    </xf>
    <xf numFmtId="0" fontId="6" fillId="0" borderId="3" xfId="1" applyFont="1" applyFill="1" applyBorder="1" applyAlignment="1">
      <alignment horizontal="center" vertical="top" wrapText="1"/>
    </xf>
    <xf numFmtId="0" fontId="6" fillId="0" borderId="16" xfId="1" applyFont="1" applyFill="1" applyBorder="1" applyAlignment="1">
      <alignment horizontal="center" vertical="top" wrapText="1"/>
    </xf>
    <xf numFmtId="0" fontId="13" fillId="0" borderId="0" xfId="0" applyFont="1" applyAlignment="1">
      <alignment horizontal="left" vertical="center" wrapText="1"/>
    </xf>
    <xf numFmtId="0" fontId="0" fillId="0" borderId="7" xfId="0" applyBorder="1" applyAlignment="1">
      <alignment horizontal="center" vertical="center" wrapText="1"/>
    </xf>
    <xf numFmtId="0" fontId="10" fillId="0" borderId="5" xfId="1" applyFont="1" applyFill="1" applyBorder="1" applyAlignment="1">
      <alignment horizontal="center" vertical="top" wrapText="1"/>
    </xf>
    <xf numFmtId="0" fontId="10" fillId="0" borderId="6" xfId="1" applyFont="1" applyFill="1" applyBorder="1" applyAlignment="1">
      <alignment horizontal="center" vertical="top" wrapText="1"/>
    </xf>
    <xf numFmtId="0" fontId="10" fillId="0" borderId="7" xfId="1" applyFont="1" applyFill="1" applyBorder="1" applyAlignment="1">
      <alignment horizontal="center" vertical="top" wrapText="1"/>
    </xf>
    <xf numFmtId="0" fontId="8" fillId="0" borderId="3" xfId="0" applyFont="1" applyBorder="1" applyAlignment="1">
      <alignment vertical="top" wrapText="1"/>
    </xf>
    <xf numFmtId="0" fontId="8" fillId="0" borderId="10" xfId="0" applyFont="1" applyBorder="1" applyAlignment="1">
      <alignment vertical="top" wrapText="1"/>
    </xf>
    <xf numFmtId="0" fontId="42" fillId="0" borderId="3" xfId="2" applyFont="1" applyFill="1" applyBorder="1" applyAlignment="1">
      <alignment horizontal="left" vertical="top" wrapText="1"/>
    </xf>
    <xf numFmtId="0" fontId="42" fillId="0" borderId="10" xfId="2" applyFont="1" applyFill="1" applyBorder="1" applyAlignment="1">
      <alignment horizontal="left" vertical="top" wrapText="1"/>
    </xf>
    <xf numFmtId="0" fontId="11" fillId="0" borderId="3" xfId="0" applyFont="1" applyFill="1" applyBorder="1" applyAlignment="1">
      <alignment horizontal="left" vertical="top" wrapText="1"/>
    </xf>
    <xf numFmtId="0" fontId="11" fillId="0" borderId="10" xfId="0" applyFont="1" applyFill="1" applyBorder="1" applyAlignment="1">
      <alignment horizontal="left" vertical="top" wrapText="1"/>
    </xf>
    <xf numFmtId="49" fontId="11" fillId="0" borderId="10" xfId="1" applyNumberFormat="1" applyFont="1" applyFill="1" applyBorder="1" applyAlignment="1">
      <alignment horizontal="center" vertical="top" wrapText="1"/>
    </xf>
    <xf numFmtId="0" fontId="8" fillId="0" borderId="10" xfId="0" applyFont="1" applyFill="1" applyBorder="1" applyAlignment="1">
      <alignment vertical="top" wrapText="1"/>
    </xf>
    <xf numFmtId="49" fontId="11" fillId="0" borderId="3" xfId="1" applyNumberFormat="1" applyFont="1" applyFill="1" applyBorder="1" applyAlignment="1">
      <alignment horizontal="center" vertical="top" wrapText="1"/>
    </xf>
    <xf numFmtId="0" fontId="8" fillId="0" borderId="6" xfId="0" applyFont="1" applyBorder="1" applyAlignment="1">
      <alignment horizontal="center" vertical="top" wrapText="1"/>
    </xf>
    <xf numFmtId="0" fontId="8" fillId="0" borderId="7" xfId="0" applyFont="1" applyBorder="1" applyAlignment="1">
      <alignment horizontal="center" vertical="top" wrapText="1"/>
    </xf>
    <xf numFmtId="0" fontId="10" fillId="0" borderId="3" xfId="1" applyFont="1" applyFill="1" applyBorder="1" applyAlignment="1">
      <alignment horizontal="center" vertical="top" wrapText="1"/>
    </xf>
    <xf numFmtId="0" fontId="10" fillId="0" borderId="10" xfId="1" applyFont="1" applyFill="1" applyBorder="1" applyAlignment="1">
      <alignment horizontal="center" vertical="top" wrapText="1"/>
    </xf>
    <xf numFmtId="0" fontId="8" fillId="0" borderId="6" xfId="0" applyFont="1" applyFill="1" applyBorder="1" applyAlignment="1">
      <alignment horizontal="center" vertical="top" wrapText="1"/>
    </xf>
    <xf numFmtId="0" fontId="8" fillId="0" borderId="7" xfId="0" applyFont="1" applyFill="1" applyBorder="1" applyAlignment="1">
      <alignment horizontal="center" vertical="top" wrapText="1"/>
    </xf>
    <xf numFmtId="0" fontId="11" fillId="0" borderId="41" xfId="0" applyFont="1" applyBorder="1" applyAlignment="1">
      <alignment horizontal="center" vertical="top"/>
    </xf>
    <xf numFmtId="0" fontId="11" fillId="0" borderId="37" xfId="0" applyFont="1" applyBorder="1" applyAlignment="1">
      <alignment horizontal="center" vertical="top"/>
    </xf>
    <xf numFmtId="0" fontId="11" fillId="0" borderId="37" xfId="0" applyFont="1" applyFill="1" applyBorder="1" applyAlignment="1">
      <alignment horizontal="center" vertical="top"/>
    </xf>
    <xf numFmtId="0" fontId="11" fillId="0" borderId="36" xfId="0" applyFont="1" applyBorder="1" applyAlignment="1">
      <alignment horizontal="center" vertical="top"/>
    </xf>
    <xf numFmtId="0" fontId="8" fillId="0" borderId="3" xfId="0" applyFont="1" applyBorder="1" applyAlignment="1">
      <alignment horizontal="center" vertical="top" wrapText="1"/>
    </xf>
    <xf numFmtId="0" fontId="8" fillId="0" borderId="10" xfId="0" applyFont="1" applyFill="1" applyBorder="1" applyAlignment="1">
      <alignment horizontal="center" vertical="top" wrapText="1"/>
    </xf>
    <xf numFmtId="0" fontId="42" fillId="0" borderId="3" xfId="2" applyFont="1" applyBorder="1" applyAlignment="1">
      <alignment horizontal="center" vertical="center" wrapText="1"/>
    </xf>
    <xf numFmtId="0" fontId="42" fillId="0" borderId="10" xfId="2" applyFont="1" applyBorder="1" applyAlignment="1">
      <alignment horizontal="center" vertical="center" wrapText="1"/>
    </xf>
    <xf numFmtId="0" fontId="42" fillId="0" borderId="10" xfId="2" applyFont="1" applyFill="1" applyBorder="1" applyAlignment="1">
      <alignment horizontal="center" vertical="center" wrapText="1"/>
    </xf>
    <xf numFmtId="0" fontId="42" fillId="0" borderId="11" xfId="2" applyFont="1" applyBorder="1" applyAlignment="1">
      <alignment horizontal="center" vertical="center" wrapText="1"/>
    </xf>
    <xf numFmtId="0" fontId="42" fillId="0" borderId="10" xfId="2" applyFont="1" applyFill="1" applyBorder="1" applyAlignment="1">
      <alignment horizontal="center" vertical="top" wrapText="1"/>
    </xf>
    <xf numFmtId="0" fontId="42" fillId="0" borderId="11" xfId="2" applyFont="1" applyFill="1" applyBorder="1" applyAlignment="1">
      <alignment horizontal="center" vertical="top" wrapText="1"/>
    </xf>
    <xf numFmtId="0" fontId="42" fillId="0" borderId="3" xfId="2" applyFont="1" applyBorder="1" applyAlignment="1">
      <alignment horizontal="center" vertical="top" wrapText="1"/>
    </xf>
    <xf numFmtId="0" fontId="42" fillId="0" borderId="10" xfId="2" applyFont="1" applyBorder="1" applyAlignment="1">
      <alignment horizontal="center" vertical="top" wrapText="1"/>
    </xf>
    <xf numFmtId="0" fontId="42" fillId="0" borderId="11" xfId="2" applyFont="1" applyBorder="1" applyAlignment="1">
      <alignment horizontal="center" vertical="top" wrapText="1"/>
    </xf>
  </cellXfs>
  <cellStyles count="534">
    <cellStyle name="20% - Accent1 2" xfId="3"/>
    <cellStyle name="20% - Accent1 3" xfId="4"/>
    <cellStyle name="20% - Accent2 2" xfId="5"/>
    <cellStyle name="20% - Accent2 3" xfId="6"/>
    <cellStyle name="20% - Accent3 2" xfId="7"/>
    <cellStyle name="20% - Accent3 3" xfId="8"/>
    <cellStyle name="20% - Accent4 2" xfId="9"/>
    <cellStyle name="20% - Accent4 3" xfId="10"/>
    <cellStyle name="20% - Accent5 2" xfId="11"/>
    <cellStyle name="20% - Accent5 3" xfId="12"/>
    <cellStyle name="20% - Accent6 2" xfId="13"/>
    <cellStyle name="20% - Accent6 3" xfId="14"/>
    <cellStyle name="40% - Accent1 2" xfId="15"/>
    <cellStyle name="40% - Accent1 3" xfId="16"/>
    <cellStyle name="40% - Accent2 2" xfId="17"/>
    <cellStyle name="40% - Accent2 3" xfId="18"/>
    <cellStyle name="40% - Accent3 2" xfId="19"/>
    <cellStyle name="40% - Accent3 3" xfId="20"/>
    <cellStyle name="40% - Accent4 2" xfId="21"/>
    <cellStyle name="40% - Accent4 3" xfId="22"/>
    <cellStyle name="40% - Accent5 2" xfId="23"/>
    <cellStyle name="40% - Accent5 3" xfId="24"/>
    <cellStyle name="40% - Accent6 2" xfId="25"/>
    <cellStyle name="40% - Accent6 3" xfId="26"/>
    <cellStyle name="60% - Accent1 2" xfId="27"/>
    <cellStyle name="60% - Accent1 3" xfId="28"/>
    <cellStyle name="60% - Accent2 2" xfId="29"/>
    <cellStyle name="60% - Accent2 3" xfId="30"/>
    <cellStyle name="60% - Accent3 2" xfId="31"/>
    <cellStyle name="60% - Accent3 3" xfId="32"/>
    <cellStyle name="60% - Accent4 2" xfId="33"/>
    <cellStyle name="60% - Accent4 3" xfId="34"/>
    <cellStyle name="60% - Accent5 2" xfId="35"/>
    <cellStyle name="60% - Accent5 3" xfId="36"/>
    <cellStyle name="60% - Accent6 2" xfId="37"/>
    <cellStyle name="60% - Accent6 3" xfId="38"/>
    <cellStyle name="Accent1 2" xfId="39"/>
    <cellStyle name="Accent1 3" xfId="40"/>
    <cellStyle name="Accent2 2" xfId="41"/>
    <cellStyle name="Accent2 3" xfId="42"/>
    <cellStyle name="Accent3 2" xfId="43"/>
    <cellStyle name="Accent3 3" xfId="44"/>
    <cellStyle name="Accent4 2" xfId="45"/>
    <cellStyle name="Accent4 3" xfId="46"/>
    <cellStyle name="Accent5 2" xfId="47"/>
    <cellStyle name="Accent5 3" xfId="48"/>
    <cellStyle name="Accent6 2" xfId="49"/>
    <cellStyle name="Accent6 3" xfId="50"/>
    <cellStyle name="Bad 2" xfId="51"/>
    <cellStyle name="Bad 3" xfId="52"/>
    <cellStyle name="Calculation 2" xfId="53"/>
    <cellStyle name="Calculation 3" xfId="54"/>
    <cellStyle name="Check Cell 2" xfId="55"/>
    <cellStyle name="Check Cell 3" xfId="56"/>
    <cellStyle name="Explanatory Text 2" xfId="57"/>
    <cellStyle name="Explanatory Text 3" xfId="58"/>
    <cellStyle name="Good 2" xfId="59"/>
    <cellStyle name="Good 3" xfId="60"/>
    <cellStyle name="Heading 1 2" xfId="61"/>
    <cellStyle name="Heading 1 3" xfId="62"/>
    <cellStyle name="Heading 2 2" xfId="63"/>
    <cellStyle name="Heading 2 3" xfId="64"/>
    <cellStyle name="Heading 3 2" xfId="65"/>
    <cellStyle name="Heading 3 3" xfId="66"/>
    <cellStyle name="Heading 4 2" xfId="67"/>
    <cellStyle name="Heading 4 3" xfId="68"/>
    <cellStyle name="Hyperlink" xfId="2" builtinId="8"/>
    <cellStyle name="Input 2" xfId="69"/>
    <cellStyle name="Input 3" xfId="70"/>
    <cellStyle name="Linked Cell 2" xfId="71"/>
    <cellStyle name="Linked Cell 3" xfId="72"/>
    <cellStyle name="Neutral 2" xfId="73"/>
    <cellStyle name="Neutral 3" xfId="74"/>
    <cellStyle name="Normal" xfId="0" builtinId="0"/>
    <cellStyle name="Normal 2" xfId="1"/>
    <cellStyle name="Normal 3" xfId="75"/>
    <cellStyle name="Normal 3 2" xfId="76"/>
    <cellStyle name="Normal 3 2 2" xfId="77"/>
    <cellStyle name="Normal 3 2 2 2" xfId="78"/>
    <cellStyle name="Normal 3 2 2 2 2" xfId="79"/>
    <cellStyle name="Normal 3 2 2 2 2 2" xfId="80"/>
    <cellStyle name="Normal 3 2 2 2 2 2 2" xfId="81"/>
    <cellStyle name="Normal 3 2 2 2 2 3" xfId="82"/>
    <cellStyle name="Normal 3 2 2 2 3" xfId="83"/>
    <cellStyle name="Normal 3 2 2 2 3 2" xfId="84"/>
    <cellStyle name="Normal 3 2 2 2 4" xfId="85"/>
    <cellStyle name="Normal 3 2 2 3" xfId="86"/>
    <cellStyle name="Normal 3 2 2 3 2" xfId="87"/>
    <cellStyle name="Normal 3 2 2 3 2 2" xfId="88"/>
    <cellStyle name="Normal 3 2 2 3 2 2 2" xfId="89"/>
    <cellStyle name="Normal 3 2 2 3 2 3" xfId="90"/>
    <cellStyle name="Normal 3 2 2 3 3" xfId="91"/>
    <cellStyle name="Normal 3 2 2 3 3 2" xfId="92"/>
    <cellStyle name="Normal 3 2 2 3 4" xfId="93"/>
    <cellStyle name="Normal 3 2 2 4" xfId="94"/>
    <cellStyle name="Normal 3 2 2 4 2" xfId="95"/>
    <cellStyle name="Normal 3 2 2 4 2 2" xfId="96"/>
    <cellStyle name="Normal 3 2 2 4 3" xfId="97"/>
    <cellStyle name="Normal 3 2 2 5" xfId="98"/>
    <cellStyle name="Normal 3 2 2 5 2" xfId="99"/>
    <cellStyle name="Normal 3 2 2 5 2 2" xfId="100"/>
    <cellStyle name="Normal 3 2 2 5 3" xfId="101"/>
    <cellStyle name="Normal 3 2 2 6" xfId="102"/>
    <cellStyle name="Normal 3 2 2 6 2" xfId="103"/>
    <cellStyle name="Normal 3 2 2 7" xfId="104"/>
    <cellStyle name="Normal 3 2 3" xfId="105"/>
    <cellStyle name="Normal 3 2 3 2" xfId="106"/>
    <cellStyle name="Normal 3 2 3 2 2" xfId="107"/>
    <cellStyle name="Normal 3 2 3 2 2 2" xfId="108"/>
    <cellStyle name="Normal 3 2 3 2 3" xfId="109"/>
    <cellStyle name="Normal 3 2 3 3" xfId="110"/>
    <cellStyle name="Normal 3 2 3 3 2" xfId="111"/>
    <cellStyle name="Normal 3 2 3 4" xfId="112"/>
    <cellStyle name="Normal 3 2 4" xfId="113"/>
    <cellStyle name="Normal 3 2 4 2" xfId="114"/>
    <cellStyle name="Normal 3 2 4 2 2" xfId="115"/>
    <cellStyle name="Normal 3 2 4 2 2 2" xfId="116"/>
    <cellStyle name="Normal 3 2 4 2 3" xfId="117"/>
    <cellStyle name="Normal 3 2 4 3" xfId="118"/>
    <cellStyle name="Normal 3 2 4 3 2" xfId="119"/>
    <cellStyle name="Normal 3 2 4 4" xfId="120"/>
    <cellStyle name="Normal 3 2 5" xfId="121"/>
    <cellStyle name="Normal 3 2 5 2" xfId="122"/>
    <cellStyle name="Normal 3 2 5 2 2" xfId="123"/>
    <cellStyle name="Normal 3 2 5 3" xfId="124"/>
    <cellStyle name="Normal 3 2 6" xfId="125"/>
    <cellStyle name="Normal 3 2 6 2" xfId="126"/>
    <cellStyle name="Normal 3 2 6 2 2" xfId="127"/>
    <cellStyle name="Normal 3 2 6 3" xfId="128"/>
    <cellStyle name="Normal 3 2 7" xfId="129"/>
    <cellStyle name="Normal 3 2 7 2" xfId="130"/>
    <cellStyle name="Normal 3 2 8" xfId="131"/>
    <cellStyle name="Normal 3 3" xfId="132"/>
    <cellStyle name="Normal 3 3 2" xfId="133"/>
    <cellStyle name="Normal 3 3 2 2" xfId="134"/>
    <cellStyle name="Normal 3 3 2 2 2" xfId="135"/>
    <cellStyle name="Normal 3 3 2 2 2 2" xfId="136"/>
    <cellStyle name="Normal 3 3 2 2 3" xfId="137"/>
    <cellStyle name="Normal 3 3 2 3" xfId="138"/>
    <cellStyle name="Normal 3 3 2 3 2" xfId="139"/>
    <cellStyle name="Normal 3 3 2 4" xfId="140"/>
    <cellStyle name="Normal 3 3 3" xfId="141"/>
    <cellStyle name="Normal 3 3 3 2" xfId="142"/>
    <cellStyle name="Normal 3 3 3 2 2" xfId="143"/>
    <cellStyle name="Normal 3 3 3 2 2 2" xfId="144"/>
    <cellStyle name="Normal 3 3 3 2 3" xfId="145"/>
    <cellStyle name="Normal 3 3 3 3" xfId="146"/>
    <cellStyle name="Normal 3 3 3 3 2" xfId="147"/>
    <cellStyle name="Normal 3 3 3 4" xfId="148"/>
    <cellStyle name="Normal 3 3 4" xfId="149"/>
    <cellStyle name="Normal 3 3 4 2" xfId="150"/>
    <cellStyle name="Normal 3 3 4 2 2" xfId="151"/>
    <cellStyle name="Normal 3 3 4 3" xfId="152"/>
    <cellStyle name="Normal 3 3 5" xfId="153"/>
    <cellStyle name="Normal 3 3 5 2" xfId="154"/>
    <cellStyle name="Normal 3 3 5 2 2" xfId="155"/>
    <cellStyle name="Normal 3 3 5 3" xfId="156"/>
    <cellStyle name="Normal 3 3 6" xfId="157"/>
    <cellStyle name="Normal 3 3 6 2" xfId="158"/>
    <cellStyle name="Normal 3 3 7" xfId="159"/>
    <cellStyle name="Normal 3 4" xfId="160"/>
    <cellStyle name="Normal 3 4 2" xfId="161"/>
    <cellStyle name="Normal 3 4 2 2" xfId="162"/>
    <cellStyle name="Normal 3 4 2 2 2" xfId="163"/>
    <cellStyle name="Normal 3 4 2 3" xfId="164"/>
    <cellStyle name="Normal 3 4 3" xfId="165"/>
    <cellStyle name="Normal 3 4 3 2" xfId="166"/>
    <cellStyle name="Normal 3 4 4" xfId="167"/>
    <cellStyle name="Normal 3 5" xfId="168"/>
    <cellStyle name="Normal 3 5 2" xfId="169"/>
    <cellStyle name="Normal 3 5 2 2" xfId="170"/>
    <cellStyle name="Normal 3 5 2 2 2" xfId="171"/>
    <cellStyle name="Normal 3 5 2 3" xfId="172"/>
    <cellStyle name="Normal 3 5 3" xfId="173"/>
    <cellStyle name="Normal 3 5 3 2" xfId="174"/>
    <cellStyle name="Normal 3 5 4" xfId="175"/>
    <cellStyle name="Normal 3 6" xfId="176"/>
    <cellStyle name="Normal 3 6 2" xfId="177"/>
    <cellStyle name="Normal 3 6 2 2" xfId="178"/>
    <cellStyle name="Normal 3 6 3" xfId="179"/>
    <cellStyle name="Normal 3 7" xfId="180"/>
    <cellStyle name="Normal 3 7 2" xfId="181"/>
    <cellStyle name="Normal 3 7 2 2" xfId="182"/>
    <cellStyle name="Normal 3 7 3" xfId="183"/>
    <cellStyle name="Normal 3 8" xfId="184"/>
    <cellStyle name="Normal 3 8 2" xfId="185"/>
    <cellStyle name="Normal 3 9" xfId="186"/>
    <cellStyle name="Normal 4" xfId="187"/>
    <cellStyle name="Normal 4 2" xfId="188"/>
    <cellStyle name="Normal 4 2 2" xfId="189"/>
    <cellStyle name="Normal 4 2 2 2" xfId="190"/>
    <cellStyle name="Normal 4 2 2 2 2" xfId="191"/>
    <cellStyle name="Normal 4 2 2 2 2 2" xfId="192"/>
    <cellStyle name="Normal 4 2 2 2 2 2 2" xfId="193"/>
    <cellStyle name="Normal 4 2 2 2 2 3" xfId="194"/>
    <cellStyle name="Normal 4 2 2 2 3" xfId="195"/>
    <cellStyle name="Normal 4 2 2 2 3 2" xfId="196"/>
    <cellStyle name="Normal 4 2 2 2 4" xfId="197"/>
    <cellStyle name="Normal 4 2 2 3" xfId="198"/>
    <cellStyle name="Normal 4 2 2 3 2" xfId="199"/>
    <cellStyle name="Normal 4 2 2 3 2 2" xfId="200"/>
    <cellStyle name="Normal 4 2 2 3 2 2 2" xfId="201"/>
    <cellStyle name="Normal 4 2 2 3 2 3" xfId="202"/>
    <cellStyle name="Normal 4 2 2 3 3" xfId="203"/>
    <cellStyle name="Normal 4 2 2 3 3 2" xfId="204"/>
    <cellStyle name="Normal 4 2 2 3 4" xfId="205"/>
    <cellStyle name="Normal 4 2 2 4" xfId="206"/>
    <cellStyle name="Normal 4 2 2 4 2" xfId="207"/>
    <cellStyle name="Normal 4 2 2 4 2 2" xfId="208"/>
    <cellStyle name="Normal 4 2 2 4 3" xfId="209"/>
    <cellStyle name="Normal 4 2 2 5" xfId="210"/>
    <cellStyle name="Normal 4 2 2 5 2" xfId="211"/>
    <cellStyle name="Normal 4 2 2 5 2 2" xfId="212"/>
    <cellStyle name="Normal 4 2 2 5 3" xfId="213"/>
    <cellStyle name="Normal 4 2 2 6" xfId="214"/>
    <cellStyle name="Normal 4 2 2 6 2" xfId="215"/>
    <cellStyle name="Normal 4 2 2 7" xfId="216"/>
    <cellStyle name="Normal 4 2 3" xfId="217"/>
    <cellStyle name="Normal 4 2 3 2" xfId="218"/>
    <cellStyle name="Normal 4 2 3 2 2" xfId="219"/>
    <cellStyle name="Normal 4 2 3 2 2 2" xfId="220"/>
    <cellStyle name="Normal 4 2 3 2 3" xfId="221"/>
    <cellStyle name="Normal 4 2 3 3" xfId="222"/>
    <cellStyle name="Normal 4 2 3 3 2" xfId="223"/>
    <cellStyle name="Normal 4 2 3 4" xfId="224"/>
    <cellStyle name="Normal 4 2 4" xfId="225"/>
    <cellStyle name="Normal 4 2 4 2" xfId="226"/>
    <cellStyle name="Normal 4 2 4 2 2" xfId="227"/>
    <cellStyle name="Normal 4 2 4 2 2 2" xfId="228"/>
    <cellStyle name="Normal 4 2 4 2 3" xfId="229"/>
    <cellStyle name="Normal 4 2 4 3" xfId="230"/>
    <cellStyle name="Normal 4 2 4 3 2" xfId="231"/>
    <cellStyle name="Normal 4 2 4 4" xfId="232"/>
    <cellStyle name="Normal 4 2 5" xfId="233"/>
    <cellStyle name="Normal 4 2 5 2" xfId="234"/>
    <cellStyle name="Normal 4 2 5 2 2" xfId="235"/>
    <cellStyle name="Normal 4 2 5 3" xfId="236"/>
    <cellStyle name="Normal 4 2 6" xfId="237"/>
    <cellStyle name="Normal 4 2 6 2" xfId="238"/>
    <cellStyle name="Normal 4 2 6 2 2" xfId="239"/>
    <cellStyle name="Normal 4 2 6 3" xfId="240"/>
    <cellStyle name="Normal 4 2 7" xfId="241"/>
    <cellStyle name="Normal 4 2 7 2" xfId="242"/>
    <cellStyle name="Normal 4 2 8" xfId="243"/>
    <cellStyle name="Normal 4 3" xfId="244"/>
    <cellStyle name="Normal 4 3 2" xfId="245"/>
    <cellStyle name="Normal 4 3 2 2" xfId="246"/>
    <cellStyle name="Normal 4 3 2 2 2" xfId="247"/>
    <cellStyle name="Normal 4 3 2 2 2 2" xfId="248"/>
    <cellStyle name="Normal 4 3 2 2 3" xfId="249"/>
    <cellStyle name="Normal 4 3 2 3" xfId="250"/>
    <cellStyle name="Normal 4 3 2 3 2" xfId="251"/>
    <cellStyle name="Normal 4 3 2 4" xfId="252"/>
    <cellStyle name="Normal 4 3 3" xfId="253"/>
    <cellStyle name="Normal 4 3 3 2" xfId="254"/>
    <cellStyle name="Normal 4 3 3 2 2" xfId="255"/>
    <cellStyle name="Normal 4 3 3 2 2 2" xfId="256"/>
    <cellStyle name="Normal 4 3 3 2 3" xfId="257"/>
    <cellStyle name="Normal 4 3 3 3" xfId="258"/>
    <cellStyle name="Normal 4 3 3 3 2" xfId="259"/>
    <cellStyle name="Normal 4 3 3 4" xfId="260"/>
    <cellStyle name="Normal 4 3 4" xfId="261"/>
    <cellStyle name="Normal 4 3 4 2" xfId="262"/>
    <cellStyle name="Normal 4 3 4 2 2" xfId="263"/>
    <cellStyle name="Normal 4 3 4 3" xfId="264"/>
    <cellStyle name="Normal 4 3 5" xfId="265"/>
    <cellStyle name="Normal 4 3 5 2" xfId="266"/>
    <cellStyle name="Normal 4 3 5 2 2" xfId="267"/>
    <cellStyle name="Normal 4 3 5 3" xfId="268"/>
    <cellStyle name="Normal 4 3 6" xfId="269"/>
    <cellStyle name="Normal 4 3 6 2" xfId="270"/>
    <cellStyle name="Normal 4 3 7" xfId="271"/>
    <cellStyle name="Normal 4 4" xfId="272"/>
    <cellStyle name="Normal 4 4 2" xfId="273"/>
    <cellStyle name="Normal 4 4 2 2" xfId="274"/>
    <cellStyle name="Normal 4 4 2 2 2" xfId="275"/>
    <cellStyle name="Normal 4 4 2 3" xfId="276"/>
    <cellStyle name="Normal 4 4 3" xfId="277"/>
    <cellStyle name="Normal 4 4 3 2" xfId="278"/>
    <cellStyle name="Normal 4 4 4" xfId="279"/>
    <cellStyle name="Normal 4 5" xfId="280"/>
    <cellStyle name="Normal 4 5 2" xfId="281"/>
    <cellStyle name="Normal 4 5 2 2" xfId="282"/>
    <cellStyle name="Normal 4 5 2 2 2" xfId="283"/>
    <cellStyle name="Normal 4 5 2 3" xfId="284"/>
    <cellStyle name="Normal 4 5 3" xfId="285"/>
    <cellStyle name="Normal 4 5 3 2" xfId="286"/>
    <cellStyle name="Normal 4 5 4" xfId="287"/>
    <cellStyle name="Normal 4 6" xfId="288"/>
    <cellStyle name="Normal 4 6 2" xfId="289"/>
    <cellStyle name="Normal 4 6 2 2" xfId="290"/>
    <cellStyle name="Normal 4 6 3" xfId="291"/>
    <cellStyle name="Normal 4 7" xfId="292"/>
    <cellStyle name="Normal 4 7 2" xfId="293"/>
    <cellStyle name="Normal 4 7 2 2" xfId="294"/>
    <cellStyle name="Normal 4 7 3" xfId="295"/>
    <cellStyle name="Normal 4 8" xfId="296"/>
    <cellStyle name="Normal 4 8 2" xfId="297"/>
    <cellStyle name="Normal 4 9" xfId="298"/>
    <cellStyle name="Normal 5" xfId="299"/>
    <cellStyle name="Normal 5 2" xfId="300"/>
    <cellStyle name="Normal 5 2 2" xfId="301"/>
    <cellStyle name="Normal 5 2 2 2" xfId="302"/>
    <cellStyle name="Normal 5 2 2 2 2" xfId="303"/>
    <cellStyle name="Normal 5 2 2 2 2 2" xfId="304"/>
    <cellStyle name="Normal 5 2 2 2 2 2 2" xfId="305"/>
    <cellStyle name="Normal 5 2 2 2 2 3" xfId="306"/>
    <cellStyle name="Normal 5 2 2 2 3" xfId="307"/>
    <cellStyle name="Normal 5 2 2 2 3 2" xfId="308"/>
    <cellStyle name="Normal 5 2 2 2 4" xfId="309"/>
    <cellStyle name="Normal 5 2 2 3" xfId="310"/>
    <cellStyle name="Normal 5 2 2 3 2" xfId="311"/>
    <cellStyle name="Normal 5 2 2 3 2 2" xfId="312"/>
    <cellStyle name="Normal 5 2 2 3 2 2 2" xfId="313"/>
    <cellStyle name="Normal 5 2 2 3 2 3" xfId="314"/>
    <cellStyle name="Normal 5 2 2 3 3" xfId="315"/>
    <cellStyle name="Normal 5 2 2 3 3 2" xfId="316"/>
    <cellStyle name="Normal 5 2 2 3 4" xfId="317"/>
    <cellStyle name="Normal 5 2 2 4" xfId="318"/>
    <cellStyle name="Normal 5 2 2 4 2" xfId="319"/>
    <cellStyle name="Normal 5 2 2 4 2 2" xfId="320"/>
    <cellStyle name="Normal 5 2 2 4 3" xfId="321"/>
    <cellStyle name="Normal 5 2 2 5" xfId="322"/>
    <cellStyle name="Normal 5 2 2 5 2" xfId="323"/>
    <cellStyle name="Normal 5 2 2 5 2 2" xfId="324"/>
    <cellStyle name="Normal 5 2 2 5 3" xfId="325"/>
    <cellStyle name="Normal 5 2 2 6" xfId="326"/>
    <cellStyle name="Normal 5 2 2 6 2" xfId="327"/>
    <cellStyle name="Normal 5 2 2 7" xfId="328"/>
    <cellStyle name="Normal 5 2 3" xfId="329"/>
    <cellStyle name="Normal 5 2 3 2" xfId="330"/>
    <cellStyle name="Normal 5 2 3 2 2" xfId="331"/>
    <cellStyle name="Normal 5 2 3 2 2 2" xfId="332"/>
    <cellStyle name="Normal 5 2 3 2 3" xfId="333"/>
    <cellStyle name="Normal 5 2 3 3" xfId="334"/>
    <cellStyle name="Normal 5 2 3 3 2" xfId="335"/>
    <cellStyle name="Normal 5 2 3 4" xfId="336"/>
    <cellStyle name="Normal 5 2 4" xfId="337"/>
    <cellStyle name="Normal 5 2 4 2" xfId="338"/>
    <cellStyle name="Normal 5 2 4 2 2" xfId="339"/>
    <cellStyle name="Normal 5 2 4 2 2 2" xfId="340"/>
    <cellStyle name="Normal 5 2 4 2 3" xfId="341"/>
    <cellStyle name="Normal 5 2 4 3" xfId="342"/>
    <cellStyle name="Normal 5 2 4 3 2" xfId="343"/>
    <cellStyle name="Normal 5 2 4 4" xfId="344"/>
    <cellStyle name="Normal 5 2 5" xfId="345"/>
    <cellStyle name="Normal 5 2 5 2" xfId="346"/>
    <cellStyle name="Normal 5 2 5 2 2" xfId="347"/>
    <cellStyle name="Normal 5 2 5 3" xfId="348"/>
    <cellStyle name="Normal 5 2 6" xfId="349"/>
    <cellStyle name="Normal 5 2 6 2" xfId="350"/>
    <cellStyle name="Normal 5 2 6 2 2" xfId="351"/>
    <cellStyle name="Normal 5 2 6 3" xfId="352"/>
    <cellStyle name="Normal 5 2 7" xfId="353"/>
    <cellStyle name="Normal 5 2 7 2" xfId="354"/>
    <cellStyle name="Normal 5 2 8" xfId="355"/>
    <cellStyle name="Normal 5 3" xfId="356"/>
    <cellStyle name="Normal 5 3 2" xfId="357"/>
    <cellStyle name="Normal 5 3 2 2" xfId="358"/>
    <cellStyle name="Normal 5 3 2 2 2" xfId="359"/>
    <cellStyle name="Normal 5 3 2 2 2 2" xfId="360"/>
    <cellStyle name="Normal 5 3 2 2 3" xfId="361"/>
    <cellStyle name="Normal 5 3 2 3" xfId="362"/>
    <cellStyle name="Normal 5 3 2 3 2" xfId="363"/>
    <cellStyle name="Normal 5 3 2 4" xfId="364"/>
    <cellStyle name="Normal 5 3 3" xfId="365"/>
    <cellStyle name="Normal 5 3 3 2" xfId="366"/>
    <cellStyle name="Normal 5 3 3 2 2" xfId="367"/>
    <cellStyle name="Normal 5 3 3 2 2 2" xfId="368"/>
    <cellStyle name="Normal 5 3 3 2 3" xfId="369"/>
    <cellStyle name="Normal 5 3 3 3" xfId="370"/>
    <cellStyle name="Normal 5 3 3 3 2" xfId="371"/>
    <cellStyle name="Normal 5 3 3 4" xfId="372"/>
    <cellStyle name="Normal 5 3 4" xfId="373"/>
    <cellStyle name="Normal 5 3 4 2" xfId="374"/>
    <cellStyle name="Normal 5 3 4 2 2" xfId="375"/>
    <cellStyle name="Normal 5 3 4 3" xfId="376"/>
    <cellStyle name="Normal 5 3 5" xfId="377"/>
    <cellStyle name="Normal 5 3 5 2" xfId="378"/>
    <cellStyle name="Normal 5 3 5 2 2" xfId="379"/>
    <cellStyle name="Normal 5 3 5 3" xfId="380"/>
    <cellStyle name="Normal 5 3 6" xfId="381"/>
    <cellStyle name="Normal 5 3 6 2" xfId="382"/>
    <cellStyle name="Normal 5 3 7" xfId="383"/>
    <cellStyle name="Normal 5 4" xfId="384"/>
    <cellStyle name="Normal 5 4 2" xfId="385"/>
    <cellStyle name="Normal 5 4 2 2" xfId="386"/>
    <cellStyle name="Normal 5 4 2 2 2" xfId="387"/>
    <cellStyle name="Normal 5 4 2 3" xfId="388"/>
    <cellStyle name="Normal 5 4 3" xfId="389"/>
    <cellStyle name="Normal 5 4 3 2" xfId="390"/>
    <cellStyle name="Normal 5 4 4" xfId="391"/>
    <cellStyle name="Normal 5 5" xfId="392"/>
    <cellStyle name="Normal 5 5 2" xfId="393"/>
    <cellStyle name="Normal 5 5 2 2" xfId="394"/>
    <cellStyle name="Normal 5 5 2 2 2" xfId="395"/>
    <cellStyle name="Normal 5 5 2 3" xfId="396"/>
    <cellStyle name="Normal 5 5 3" xfId="397"/>
    <cellStyle name="Normal 5 5 3 2" xfId="398"/>
    <cellStyle name="Normal 5 5 4" xfId="399"/>
    <cellStyle name="Normal 5 6" xfId="400"/>
    <cellStyle name="Normal 5 6 2" xfId="401"/>
    <cellStyle name="Normal 5 6 2 2" xfId="402"/>
    <cellStyle name="Normal 5 6 3" xfId="403"/>
    <cellStyle name="Normal 5 7" xfId="404"/>
    <cellStyle name="Normal 5 7 2" xfId="405"/>
    <cellStyle name="Normal 5 7 2 2" xfId="406"/>
    <cellStyle name="Normal 5 7 3" xfId="407"/>
    <cellStyle name="Normal 5 8" xfId="408"/>
    <cellStyle name="Normal 5 8 2" xfId="409"/>
    <cellStyle name="Normal 5 9" xfId="410"/>
    <cellStyle name="Normal 6" xfId="411"/>
    <cellStyle name="Normal 6 2" xfId="412"/>
    <cellStyle name="Normal 6 2 2" xfId="413"/>
    <cellStyle name="Normal 6 2 2 2" xfId="414"/>
    <cellStyle name="Normal 6 2 2 2 2" xfId="415"/>
    <cellStyle name="Normal 6 2 2 2 2 2" xfId="416"/>
    <cellStyle name="Normal 6 2 2 2 2 2 2" xfId="417"/>
    <cellStyle name="Normal 6 2 2 2 2 3" xfId="418"/>
    <cellStyle name="Normal 6 2 2 2 3" xfId="419"/>
    <cellStyle name="Normal 6 2 2 2 3 2" xfId="420"/>
    <cellStyle name="Normal 6 2 2 2 4" xfId="421"/>
    <cellStyle name="Normal 6 2 2 3" xfId="422"/>
    <cellStyle name="Normal 6 2 2 3 2" xfId="423"/>
    <cellStyle name="Normal 6 2 2 3 2 2" xfId="424"/>
    <cellStyle name="Normal 6 2 2 3 2 2 2" xfId="425"/>
    <cellStyle name="Normal 6 2 2 3 2 3" xfId="426"/>
    <cellStyle name="Normal 6 2 2 3 3" xfId="427"/>
    <cellStyle name="Normal 6 2 2 3 3 2" xfId="428"/>
    <cellStyle name="Normal 6 2 2 3 4" xfId="429"/>
    <cellStyle name="Normal 6 2 2 4" xfId="430"/>
    <cellStyle name="Normal 6 2 2 4 2" xfId="431"/>
    <cellStyle name="Normal 6 2 2 4 2 2" xfId="432"/>
    <cellStyle name="Normal 6 2 2 4 3" xfId="433"/>
    <cellStyle name="Normal 6 2 2 5" xfId="434"/>
    <cellStyle name="Normal 6 2 2 5 2" xfId="435"/>
    <cellStyle name="Normal 6 2 2 5 2 2" xfId="436"/>
    <cellStyle name="Normal 6 2 2 5 3" xfId="437"/>
    <cellStyle name="Normal 6 2 2 6" xfId="438"/>
    <cellStyle name="Normal 6 2 2 6 2" xfId="439"/>
    <cellStyle name="Normal 6 2 2 7" xfId="440"/>
    <cellStyle name="Normal 6 2 3" xfId="441"/>
    <cellStyle name="Normal 6 2 3 2" xfId="442"/>
    <cellStyle name="Normal 6 2 3 2 2" xfId="443"/>
    <cellStyle name="Normal 6 2 3 2 2 2" xfId="444"/>
    <cellStyle name="Normal 6 2 3 2 3" xfId="445"/>
    <cellStyle name="Normal 6 2 3 3" xfId="446"/>
    <cellStyle name="Normal 6 2 3 3 2" xfId="447"/>
    <cellStyle name="Normal 6 2 3 4" xfId="448"/>
    <cellStyle name="Normal 6 2 4" xfId="449"/>
    <cellStyle name="Normal 6 2 4 2" xfId="450"/>
    <cellStyle name="Normal 6 2 4 2 2" xfId="451"/>
    <cellStyle name="Normal 6 2 4 2 2 2" xfId="452"/>
    <cellStyle name="Normal 6 2 4 2 3" xfId="453"/>
    <cellStyle name="Normal 6 2 4 3" xfId="454"/>
    <cellStyle name="Normal 6 2 4 3 2" xfId="455"/>
    <cellStyle name="Normal 6 2 4 4" xfId="456"/>
    <cellStyle name="Normal 6 2 5" xfId="457"/>
    <cellStyle name="Normal 6 2 5 2" xfId="458"/>
    <cellStyle name="Normal 6 2 5 2 2" xfId="459"/>
    <cellStyle name="Normal 6 2 5 3" xfId="460"/>
    <cellStyle name="Normal 6 2 6" xfId="461"/>
    <cellStyle name="Normal 6 2 6 2" xfId="462"/>
    <cellStyle name="Normal 6 2 6 2 2" xfId="463"/>
    <cellStyle name="Normal 6 2 6 3" xfId="464"/>
    <cellStyle name="Normal 6 2 7" xfId="465"/>
    <cellStyle name="Normal 6 2 7 2" xfId="466"/>
    <cellStyle name="Normal 6 2 8" xfId="467"/>
    <cellStyle name="Normal 6 3" xfId="468"/>
    <cellStyle name="Normal 6 3 2" xfId="469"/>
    <cellStyle name="Normal 6 3 2 2" xfId="470"/>
    <cellStyle name="Normal 6 3 2 2 2" xfId="471"/>
    <cellStyle name="Normal 6 3 2 2 2 2" xfId="472"/>
    <cellStyle name="Normal 6 3 2 2 3" xfId="473"/>
    <cellStyle name="Normal 6 3 2 3" xfId="474"/>
    <cellStyle name="Normal 6 3 2 3 2" xfId="475"/>
    <cellStyle name="Normal 6 3 2 4" xfId="476"/>
    <cellStyle name="Normal 6 3 3" xfId="477"/>
    <cellStyle name="Normal 6 3 3 2" xfId="478"/>
    <cellStyle name="Normal 6 3 3 2 2" xfId="479"/>
    <cellStyle name="Normal 6 3 3 2 2 2" xfId="480"/>
    <cellStyle name="Normal 6 3 3 2 3" xfId="481"/>
    <cellStyle name="Normal 6 3 3 3" xfId="482"/>
    <cellStyle name="Normal 6 3 3 3 2" xfId="483"/>
    <cellStyle name="Normal 6 3 3 4" xfId="484"/>
    <cellStyle name="Normal 6 3 4" xfId="485"/>
    <cellStyle name="Normal 6 3 4 2" xfId="486"/>
    <cellStyle name="Normal 6 3 4 2 2" xfId="487"/>
    <cellStyle name="Normal 6 3 4 3" xfId="488"/>
    <cellStyle name="Normal 6 3 5" xfId="489"/>
    <cellStyle name="Normal 6 3 5 2" xfId="490"/>
    <cellStyle name="Normal 6 3 5 2 2" xfId="491"/>
    <cellStyle name="Normal 6 3 5 3" xfId="492"/>
    <cellStyle name="Normal 6 3 6" xfId="493"/>
    <cellStyle name="Normal 6 3 6 2" xfId="494"/>
    <cellStyle name="Normal 6 3 7" xfId="495"/>
    <cellStyle name="Normal 6 4" xfId="496"/>
    <cellStyle name="Normal 6 4 2" xfId="497"/>
    <cellStyle name="Normal 6 4 2 2" xfId="498"/>
    <cellStyle name="Normal 6 4 2 2 2" xfId="499"/>
    <cellStyle name="Normal 6 4 2 3" xfId="500"/>
    <cellStyle name="Normal 6 4 3" xfId="501"/>
    <cellStyle name="Normal 6 4 3 2" xfId="502"/>
    <cellStyle name="Normal 6 4 4" xfId="503"/>
    <cellStyle name="Normal 6 5" xfId="504"/>
    <cellStyle name="Normal 6 5 2" xfId="505"/>
    <cellStyle name="Normal 6 5 2 2" xfId="506"/>
    <cellStyle name="Normal 6 5 2 2 2" xfId="507"/>
    <cellStyle name="Normal 6 5 2 3" xfId="508"/>
    <cellStyle name="Normal 6 5 3" xfId="509"/>
    <cellStyle name="Normal 6 5 3 2" xfId="510"/>
    <cellStyle name="Normal 6 5 4" xfId="511"/>
    <cellStyle name="Normal 6 6" xfId="512"/>
    <cellStyle name="Normal 6 6 2" xfId="513"/>
    <cellStyle name="Normal 6 6 2 2" xfId="514"/>
    <cellStyle name="Normal 6 6 3" xfId="515"/>
    <cellStyle name="Normal 6 7" xfId="516"/>
    <cellStyle name="Normal 6 7 2" xfId="517"/>
    <cellStyle name="Normal 6 7 2 2" xfId="518"/>
    <cellStyle name="Normal 6 7 3" xfId="519"/>
    <cellStyle name="Normal 6 8" xfId="520"/>
    <cellStyle name="Normal 6 8 2" xfId="521"/>
    <cellStyle name="Normal 6 9" xfId="522"/>
    <cellStyle name="Normal 7" xfId="523"/>
    <cellStyle name="Note 2" xfId="524"/>
    <cellStyle name="Note 3" xfId="525"/>
    <cellStyle name="Output 2" xfId="526"/>
    <cellStyle name="Output 3" xfId="527"/>
    <cellStyle name="Title 2" xfId="528"/>
    <cellStyle name="Title 3" xfId="529"/>
    <cellStyle name="Total 2" xfId="530"/>
    <cellStyle name="Total 3" xfId="531"/>
    <cellStyle name="Warning Text 2" xfId="532"/>
    <cellStyle name="Warning Text 3" xfId="533"/>
  </cellStyles>
  <dxfs count="31">
    <dxf>
      <font>
        <color theme="0" tint="-0.499984740745262"/>
      </font>
      <fill>
        <patternFill patternType="none">
          <bgColor auto="1"/>
        </patternFill>
      </fill>
    </dxf>
    <dxf>
      <font>
        <color theme="0" tint="-0.499984740745262"/>
      </font>
      <fill>
        <patternFill patternType="none">
          <bgColor auto="1"/>
        </patternFill>
      </fill>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499984740745262"/>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http://wwwnwql.cr.usgs.gov/USGS/catalog/index.cfm?a=bs&amp;sa=s&amp;sap=2710&amp;uid=" TargetMode="External"/><Relationship Id="rId18" Type="http://schemas.openxmlformats.org/officeDocument/2006/relationships/hyperlink" Target="http://1stop.usgs.gov/catalog/partdetail.aspx?partno=Q28FLD" TargetMode="External"/><Relationship Id="rId26" Type="http://schemas.openxmlformats.org/officeDocument/2006/relationships/hyperlink" Target="http://1stop.usgs.gov/catalog/partdetail.aspx?partno=Q30FLD" TargetMode="External"/><Relationship Id="rId39" Type="http://schemas.openxmlformats.org/officeDocument/2006/relationships/hyperlink" Target="http://water.usgs.gov/lab/sf6/sampling/SF6%20bottles.html" TargetMode="External"/><Relationship Id="rId21" Type="http://schemas.openxmlformats.org/officeDocument/2006/relationships/hyperlink" Target="http://1stop.usgs.gov/catalog/partdetail.aspx?partno=N1140" TargetMode="External"/><Relationship Id="rId34" Type="http://schemas.openxmlformats.org/officeDocument/2006/relationships/hyperlink" Target="http://1stop.usgs.gov/catalog/partdetail.aspx?PartNo=Q411FLD" TargetMode="External"/><Relationship Id="rId42" Type="http://schemas.openxmlformats.org/officeDocument/2006/relationships/hyperlink" Target="http://water.usgs.gov/nawqa-only/ftsup/GW/GWSampleSumbission.html" TargetMode="External"/><Relationship Id="rId47" Type="http://schemas.openxmlformats.org/officeDocument/2006/relationships/hyperlink" Target="http://water.usgs.gov/nawqa-only/ftsup/GW/GWSampleSumbission.html" TargetMode="External"/><Relationship Id="rId50" Type="http://schemas.openxmlformats.org/officeDocument/2006/relationships/hyperlink" Target="http://130.11.184.63/internal/micro_NAWQA.htm" TargetMode="External"/><Relationship Id="rId55" Type="http://schemas.openxmlformats.org/officeDocument/2006/relationships/hyperlink" Target="http://water.usgs.gov/nawqa-only/ftsup/GW/GWSampleSumbission.html" TargetMode="External"/><Relationship Id="rId7" Type="http://schemas.openxmlformats.org/officeDocument/2006/relationships/hyperlink" Target="http://wwwnwql.cr.usgs.gov/USGS/catalog/index.cfm?a=bs&amp;sa=l&amp;sap=9017&amp;uid=" TargetMode="External"/><Relationship Id="rId2" Type="http://schemas.openxmlformats.org/officeDocument/2006/relationships/hyperlink" Target="http://130.11.184.63/internal/micro_NAWQA_bacteria_coliphage_protocol.htm" TargetMode="External"/><Relationship Id="rId16" Type="http://schemas.openxmlformats.org/officeDocument/2006/relationships/hyperlink" Target="http://1stop.usgs.gov/catalog/partdetail.aspx?partno=Q32FLD" TargetMode="External"/><Relationship Id="rId20" Type="http://schemas.openxmlformats.org/officeDocument/2006/relationships/hyperlink" Target="http://1stop.usgs.gov/catalog/partdetail.aspx?partno=N1560" TargetMode="External"/><Relationship Id="rId29" Type="http://schemas.openxmlformats.org/officeDocument/2006/relationships/hyperlink" Target="http://130.11.184.63/internal/micro_NAWQA_bacteria_coliphage_protocol.htm" TargetMode="External"/><Relationship Id="rId41" Type="http://schemas.openxmlformats.org/officeDocument/2006/relationships/hyperlink" Target="http://water.usgs.gov/nawqa-only/ftsup/GW/GWSampleSumbission.html" TargetMode="External"/><Relationship Id="rId54" Type="http://schemas.openxmlformats.org/officeDocument/2006/relationships/hyperlink" Target="http://water.usgs.gov/nawqa-only/ftsup/GW/GWSampleSumbission.html" TargetMode="External"/><Relationship Id="rId62" Type="http://schemas.openxmlformats.org/officeDocument/2006/relationships/printerSettings" Target="../printerSettings/printerSettings4.bin"/><Relationship Id="rId1" Type="http://schemas.openxmlformats.org/officeDocument/2006/relationships/hyperlink" Target="http://1stop.usgs.gov/catalog/partdetail.aspx?PartNo=Q417FLD" TargetMode="External"/><Relationship Id="rId6" Type="http://schemas.openxmlformats.org/officeDocument/2006/relationships/hyperlink" Target="http://wwwnwql.cr.usgs.gov/USGS/catalog/index.cfm?a=bs&amp;sa=s&amp;sap=2434&amp;uid=" TargetMode="External"/><Relationship Id="rId11" Type="http://schemas.openxmlformats.org/officeDocument/2006/relationships/hyperlink" Target="http://wwwnwql.cr.usgs.gov/USGS/catalog/index.cfm?a=bs&amp;sa=s&amp;sap=2437&amp;uid=" TargetMode="External"/><Relationship Id="rId24" Type="http://schemas.openxmlformats.org/officeDocument/2006/relationships/hyperlink" Target="http://1stop.usgs.gov/catalog/partdetail.aspx?partno=Q30FLD" TargetMode="External"/><Relationship Id="rId32" Type="http://schemas.openxmlformats.org/officeDocument/2006/relationships/hyperlink" Target="http://water.usgs.gov/usgs/lab/shared/request.html" TargetMode="External"/><Relationship Id="rId37" Type="http://schemas.openxmlformats.org/officeDocument/2006/relationships/hyperlink" Target="http://1stop.usgs.gov/catalog/partdetail.aspx?PartNo=Q417FLD" TargetMode="External"/><Relationship Id="rId40" Type="http://schemas.openxmlformats.org/officeDocument/2006/relationships/hyperlink" Target="http://1stop.usgs.gov/catalog/partdetail.aspx?PartNo=Q420FLD" TargetMode="External"/><Relationship Id="rId45" Type="http://schemas.openxmlformats.org/officeDocument/2006/relationships/hyperlink" Target="http://water.usgs.gov/nawqa-only/ftsup/GW/GWSampleSumbission.html" TargetMode="External"/><Relationship Id="rId53" Type="http://schemas.openxmlformats.org/officeDocument/2006/relationships/hyperlink" Target="http://water.usgs.gov/nawqa-only/ftsup/GW/GWSampleSumbission.html" TargetMode="External"/><Relationship Id="rId58" Type="http://schemas.openxmlformats.org/officeDocument/2006/relationships/hyperlink" Target="http://130.11.184.63/internal/micro_NAWQA_bacteria_coliphage_protocol.htm" TargetMode="External"/><Relationship Id="rId5" Type="http://schemas.openxmlformats.org/officeDocument/2006/relationships/hyperlink" Target="http://wwwnwql.cr.usgs.gov/USGS/catalog/index.cfm?a=bs&amp;sa=l&amp;sap=1369&amp;uid=" TargetMode="External"/><Relationship Id="rId15" Type="http://schemas.openxmlformats.org/officeDocument/2006/relationships/hyperlink" Target="http://wwwnwql.cr.usgs.gov/USGS/catalog/index.cfm?a=bs&amp;sa=s&amp;sap=2750&amp;uid=" TargetMode="External"/><Relationship Id="rId23" Type="http://schemas.openxmlformats.org/officeDocument/2006/relationships/hyperlink" Target="http://1stop.usgs.gov/catalog/partdetail.aspx?partno=N1390" TargetMode="External"/><Relationship Id="rId28" Type="http://schemas.openxmlformats.org/officeDocument/2006/relationships/hyperlink" Target="http://1stop.usgs.gov/catalog/partdetail.aspx?partno=Q30FLD" TargetMode="External"/><Relationship Id="rId36" Type="http://schemas.openxmlformats.org/officeDocument/2006/relationships/hyperlink" Target="http://water.usgs.gov/usgs/lab/shared/request.html" TargetMode="External"/><Relationship Id="rId49" Type="http://schemas.openxmlformats.org/officeDocument/2006/relationships/hyperlink" Target="http://water.usgs.gov/nawqa-only/ftsup/GW/GWSampleSumbission.html" TargetMode="External"/><Relationship Id="rId57" Type="http://schemas.openxmlformats.org/officeDocument/2006/relationships/hyperlink" Target="http://wwwnwql.cr.usgs.gov/USGS/rn.shtml?13-018" TargetMode="External"/><Relationship Id="rId61" Type="http://schemas.openxmlformats.org/officeDocument/2006/relationships/hyperlink" Target="http://130.11.184.63/internal/micro_NAWQA.htm" TargetMode="External"/><Relationship Id="rId10" Type="http://schemas.openxmlformats.org/officeDocument/2006/relationships/hyperlink" Target="http://wwwnwql.cr.usgs.gov/USGS/catalog/index.cfm?a=bs&amp;sa=s&amp;sap=4436&amp;uid=" TargetMode="External"/><Relationship Id="rId19" Type="http://schemas.openxmlformats.org/officeDocument/2006/relationships/hyperlink" Target="http://1stop.usgs.gov/catalog/partdetail.aspx?partno=Q32FLD" TargetMode="External"/><Relationship Id="rId31" Type="http://schemas.openxmlformats.org/officeDocument/2006/relationships/hyperlink" Target="http://water.usgs.gov/usgs/lab/shared/request.html" TargetMode="External"/><Relationship Id="rId44" Type="http://schemas.openxmlformats.org/officeDocument/2006/relationships/hyperlink" Target="http://water.usgs.gov/nawqa-only/ftsup/GW/GWSampleSumbission.html" TargetMode="External"/><Relationship Id="rId52" Type="http://schemas.openxmlformats.org/officeDocument/2006/relationships/hyperlink" Target="http://water.usgs.gov/nawqa-only/ftsup/GW/GWSampleSumbission.html" TargetMode="External"/><Relationship Id="rId60" Type="http://schemas.openxmlformats.org/officeDocument/2006/relationships/hyperlink" Target="http://130.11.184.63/internal/micro_NAWQA.htm" TargetMode="External"/><Relationship Id="rId4" Type="http://schemas.openxmlformats.org/officeDocument/2006/relationships/hyperlink" Target="http://wwwnwql.cr.usgs.gov/USGS/catalog/index.cfm?a=bs&amp;sa=l&amp;sap=4000&amp;uid=" TargetMode="External"/><Relationship Id="rId9" Type="http://schemas.openxmlformats.org/officeDocument/2006/relationships/hyperlink" Target="http://wwwnwql.cr.usgs.gov/USGS/catalog/index.cfm?a=bs&amp;sa=s&amp;sap=4437&amp;uid=" TargetMode="External"/><Relationship Id="rId14" Type="http://schemas.openxmlformats.org/officeDocument/2006/relationships/hyperlink" Target="http://wwwnwql.cr.usgs.gov/USGS/catalog/index.cfm?a=bs&amp;sa=s&amp;sap=2755&amp;uid=" TargetMode="External"/><Relationship Id="rId22" Type="http://schemas.openxmlformats.org/officeDocument/2006/relationships/hyperlink" Target="http://1stop.usgs.gov/catalog/partdetail.aspx?partno=Q36FLD" TargetMode="External"/><Relationship Id="rId27" Type="http://schemas.openxmlformats.org/officeDocument/2006/relationships/hyperlink" Target="http://1stop.usgs.gov/catalog/partdetail.aspx?partno=Q30FLD" TargetMode="External"/><Relationship Id="rId30" Type="http://schemas.openxmlformats.org/officeDocument/2006/relationships/hyperlink" Target="http://water.usgs.gov/lab/sf6/sampling/SF6%20bottles.html" TargetMode="External"/><Relationship Id="rId35" Type="http://schemas.openxmlformats.org/officeDocument/2006/relationships/hyperlink" Target="http://water.usgs.gov/usgs/lab/shared/request.html" TargetMode="External"/><Relationship Id="rId43" Type="http://schemas.openxmlformats.org/officeDocument/2006/relationships/hyperlink" Target="http://water.usgs.gov/nawqa-only/ftsup/GW/GWSampleSumbission.html" TargetMode="External"/><Relationship Id="rId48" Type="http://schemas.openxmlformats.org/officeDocument/2006/relationships/hyperlink" Target="http://water.usgs.gov/nawqa-only/ftsup/GW/GWSampleSumbission.html" TargetMode="External"/><Relationship Id="rId56" Type="http://schemas.openxmlformats.org/officeDocument/2006/relationships/hyperlink" Target="http://water.usgs.gov/nawqa-only/ftsup/GW/GWSampleSumbission.html" TargetMode="External"/><Relationship Id="rId8" Type="http://schemas.openxmlformats.org/officeDocument/2006/relationships/hyperlink" Target="http://wwwnwql.cr.usgs.gov/USGS/catalog/index.cfm?a=bs&amp;sa=l&amp;sap=4000&amp;uid=" TargetMode="External"/><Relationship Id="rId51" Type="http://schemas.openxmlformats.org/officeDocument/2006/relationships/hyperlink" Target="http://water.usgs.gov/nawqa-only/ftsup/GW/GWSampleSumbission.html" TargetMode="External"/><Relationship Id="rId3" Type="http://schemas.openxmlformats.org/officeDocument/2006/relationships/hyperlink" Target="http://wwwnwql.cr.usgs.gov/USGS/rn.shtml?13-018" TargetMode="External"/><Relationship Id="rId12" Type="http://schemas.openxmlformats.org/officeDocument/2006/relationships/hyperlink" Target="http://wwwnwql.cr.usgs.gov/USGS/catalog/index.cfm?a=bs&amp;sa=l&amp;sap=2613&amp;uid=" TargetMode="External"/><Relationship Id="rId17" Type="http://schemas.openxmlformats.org/officeDocument/2006/relationships/hyperlink" Target="http://1stop.usgs.gov/catalog/partdetail.aspx?partno=Q33FLD" TargetMode="External"/><Relationship Id="rId25" Type="http://schemas.openxmlformats.org/officeDocument/2006/relationships/hyperlink" Target="http://1stop.usgs.gov/catalog/partdetail.aspx?partno=Q30FLD" TargetMode="External"/><Relationship Id="rId33" Type="http://schemas.openxmlformats.org/officeDocument/2006/relationships/hyperlink" Target="http://1stop.usgs.gov/catalog/partdetail.aspx?partno=Q605FLD" TargetMode="External"/><Relationship Id="rId38" Type="http://schemas.openxmlformats.org/officeDocument/2006/relationships/hyperlink" Target="http://1stop.usgs.gov/catalog/partdetail.aspx?PartNo=Q417FLD" TargetMode="External"/><Relationship Id="rId46" Type="http://schemas.openxmlformats.org/officeDocument/2006/relationships/hyperlink" Target="http://water.usgs.gov/nawqa-only/ftsup/GW/GWSampleSumbission.html" TargetMode="External"/><Relationship Id="rId59" Type="http://schemas.openxmlformats.org/officeDocument/2006/relationships/hyperlink" Target="http://130.11.184.63/internal/micro_NAWQA_bacteria_coliphage_protocol.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2:C19"/>
  <sheetViews>
    <sheetView tabSelected="1" topLeftCell="A12" workbookViewId="0">
      <selection activeCell="C19" sqref="C19"/>
    </sheetView>
  </sheetViews>
  <sheetFormatPr defaultColWidth="8.88671875" defaultRowHeight="14.4" x14ac:dyDescent="0.3"/>
  <cols>
    <col min="1" max="1" width="11.109375" style="26" customWidth="1"/>
    <col min="2" max="2" width="13.88671875" style="26" customWidth="1"/>
    <col min="3" max="3" width="58.33203125" style="27" customWidth="1"/>
    <col min="4" max="16384" width="8.88671875" style="26"/>
  </cols>
  <sheetData>
    <row r="2" spans="1:3" x14ac:dyDescent="0.3">
      <c r="A2" s="26" t="s">
        <v>79</v>
      </c>
      <c r="B2" s="26" t="s">
        <v>80</v>
      </c>
      <c r="C2" s="27" t="s">
        <v>81</v>
      </c>
    </row>
    <row r="3" spans="1:3" ht="72" x14ac:dyDescent="0.3">
      <c r="A3" s="25">
        <v>41120</v>
      </c>
      <c r="B3" s="26" t="s">
        <v>82</v>
      </c>
      <c r="C3" s="27" t="s">
        <v>83</v>
      </c>
    </row>
    <row r="4" spans="1:3" ht="187.2" x14ac:dyDescent="0.3">
      <c r="A4" s="25">
        <v>41242</v>
      </c>
      <c r="B4" s="26" t="s">
        <v>82</v>
      </c>
      <c r="C4" s="27" t="s">
        <v>90</v>
      </c>
    </row>
    <row r="5" spans="1:3" ht="28.95" x14ac:dyDescent="0.3">
      <c r="A5" s="25">
        <v>41303</v>
      </c>
      <c r="B5" s="26" t="s">
        <v>82</v>
      </c>
      <c r="C5" s="27" t="s">
        <v>94</v>
      </c>
    </row>
    <row r="6" spans="1:3" ht="187.2" x14ac:dyDescent="0.3">
      <c r="A6" s="25">
        <v>41313</v>
      </c>
      <c r="B6" s="26" t="s">
        <v>82</v>
      </c>
      <c r="C6" s="27" t="s">
        <v>101</v>
      </c>
    </row>
    <row r="7" spans="1:3" ht="43.2" x14ac:dyDescent="0.3">
      <c r="A7" s="25">
        <v>41313</v>
      </c>
      <c r="B7" s="26" t="s">
        <v>82</v>
      </c>
      <c r="C7" s="27" t="s">
        <v>102</v>
      </c>
    </row>
    <row r="8" spans="1:3" ht="28.95" x14ac:dyDescent="0.3">
      <c r="A8" s="25">
        <v>41344</v>
      </c>
      <c r="B8" s="26" t="s">
        <v>82</v>
      </c>
      <c r="C8" s="27" t="s">
        <v>106</v>
      </c>
    </row>
    <row r="9" spans="1:3" ht="72" x14ac:dyDescent="0.3">
      <c r="A9" s="25">
        <v>41376</v>
      </c>
      <c r="B9" s="26" t="s">
        <v>82</v>
      </c>
      <c r="C9" s="27" t="s">
        <v>153</v>
      </c>
    </row>
    <row r="10" spans="1:3" ht="28.95" x14ac:dyDescent="0.3">
      <c r="A10" s="25">
        <v>41383</v>
      </c>
      <c r="B10" s="26" t="s">
        <v>82</v>
      </c>
      <c r="C10" s="27" t="s">
        <v>155</v>
      </c>
    </row>
    <row r="11" spans="1:3" ht="72" x14ac:dyDescent="0.3">
      <c r="A11" s="25">
        <v>41428</v>
      </c>
      <c r="B11" s="27" t="s">
        <v>182</v>
      </c>
      <c r="C11" s="27" t="s">
        <v>183</v>
      </c>
    </row>
    <row r="12" spans="1:3" x14ac:dyDescent="0.3">
      <c r="A12" s="25">
        <v>41443</v>
      </c>
      <c r="B12" s="26" t="s">
        <v>82</v>
      </c>
      <c r="C12" s="27" t="s">
        <v>184</v>
      </c>
    </row>
    <row r="13" spans="1:3" x14ac:dyDescent="0.3">
      <c r="A13" s="25">
        <v>41458</v>
      </c>
      <c r="B13" s="26" t="s">
        <v>82</v>
      </c>
      <c r="C13" s="27" t="s">
        <v>195</v>
      </c>
    </row>
    <row r="14" spans="1:3" ht="43.2" x14ac:dyDescent="0.3">
      <c r="A14" s="25">
        <v>41481</v>
      </c>
      <c r="B14" s="26" t="s">
        <v>82</v>
      </c>
      <c r="C14" s="27" t="s">
        <v>196</v>
      </c>
    </row>
    <row r="15" spans="1:3" ht="28.95" x14ac:dyDescent="0.3">
      <c r="A15" s="25">
        <v>41514</v>
      </c>
      <c r="B15" s="26" t="s">
        <v>82</v>
      </c>
      <c r="C15" s="27" t="s">
        <v>212</v>
      </c>
    </row>
    <row r="16" spans="1:3" ht="43.2" x14ac:dyDescent="0.3">
      <c r="A16" s="25">
        <v>41590</v>
      </c>
      <c r="B16" s="26" t="s">
        <v>82</v>
      </c>
      <c r="C16" s="27" t="s">
        <v>269</v>
      </c>
    </row>
    <row r="17" spans="1:3" x14ac:dyDescent="0.3">
      <c r="A17" s="26" t="s">
        <v>280</v>
      </c>
      <c r="B17" s="26" t="s">
        <v>82</v>
      </c>
      <c r="C17" s="27" t="s">
        <v>281</v>
      </c>
    </row>
    <row r="18" spans="1:3" ht="28.8" x14ac:dyDescent="0.3">
      <c r="A18" s="25">
        <v>41754</v>
      </c>
      <c r="B18" s="26" t="s">
        <v>82</v>
      </c>
      <c r="C18" s="27" t="s">
        <v>287</v>
      </c>
    </row>
    <row r="19" spans="1:3" x14ac:dyDescent="0.3">
      <c r="A19" s="25">
        <v>41771</v>
      </c>
      <c r="B19" s="26" t="s">
        <v>82</v>
      </c>
      <c r="C19" s="27" t="s">
        <v>290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7"/>
  <sheetViews>
    <sheetView topLeftCell="A8" workbookViewId="0">
      <selection activeCell="C18" sqref="C18"/>
    </sheetView>
  </sheetViews>
  <sheetFormatPr defaultColWidth="8.88671875" defaultRowHeight="12" x14ac:dyDescent="0.3"/>
  <cols>
    <col min="1" max="1" width="14.6640625" style="1" customWidth="1"/>
    <col min="2" max="2" width="17.33203125" style="158" customWidth="1"/>
    <col min="3" max="3" width="15.88671875" style="157" customWidth="1"/>
    <col min="4" max="4" width="27.33203125" style="158" hidden="1" customWidth="1"/>
    <col min="5" max="5" width="9.109375" style="255" customWidth="1"/>
    <col min="6" max="13" width="14" style="1" customWidth="1"/>
    <col min="14" max="14" width="37.6640625" style="1" customWidth="1"/>
    <col min="15" max="16384" width="8.88671875" style="1"/>
  </cols>
  <sheetData>
    <row r="1" spans="1:14" ht="36" customHeight="1" x14ac:dyDescent="0.3">
      <c r="A1" s="297" t="s">
        <v>279</v>
      </c>
      <c r="B1" s="298"/>
      <c r="C1" s="298"/>
      <c r="D1" s="298"/>
    </row>
    <row r="2" spans="1:14" x14ac:dyDescent="0.3">
      <c r="A2" s="2"/>
      <c r="B2" s="157"/>
      <c r="D2" s="157"/>
      <c r="E2" s="254"/>
    </row>
    <row r="3" spans="1:14" ht="15" customHeight="1" thickBot="1" x14ac:dyDescent="0.35">
      <c r="F3" s="294" t="s">
        <v>78</v>
      </c>
      <c r="G3" s="295"/>
      <c r="H3" s="295"/>
      <c r="I3" s="295"/>
      <c r="J3" s="295"/>
      <c r="K3" s="295"/>
      <c r="L3" s="295"/>
      <c r="M3" s="296"/>
    </row>
    <row r="4" spans="1:14" s="6" customFormat="1" ht="27" customHeight="1" thickBot="1" x14ac:dyDescent="0.25">
      <c r="A4" s="5"/>
      <c r="B4" s="39" t="s">
        <v>0</v>
      </c>
      <c r="C4" s="35" t="s">
        <v>1</v>
      </c>
      <c r="D4" s="37" t="s">
        <v>41</v>
      </c>
      <c r="E4" s="261" t="s">
        <v>271</v>
      </c>
      <c r="F4" s="38" t="s">
        <v>59</v>
      </c>
      <c r="G4" s="38" t="s">
        <v>60</v>
      </c>
      <c r="H4" s="38" t="s">
        <v>61</v>
      </c>
      <c r="I4" s="38" t="s">
        <v>62</v>
      </c>
      <c r="J4" s="38" t="s">
        <v>63</v>
      </c>
      <c r="K4" s="42" t="s">
        <v>261</v>
      </c>
      <c r="L4" s="42" t="s">
        <v>262</v>
      </c>
      <c r="M4" s="42" t="s">
        <v>263</v>
      </c>
      <c r="N4" s="54" t="s">
        <v>99</v>
      </c>
    </row>
    <row r="5" spans="1:14" ht="56.25" customHeight="1" thickBot="1" x14ac:dyDescent="0.35">
      <c r="A5" s="7" t="s">
        <v>84</v>
      </c>
      <c r="B5" s="8" t="s">
        <v>84</v>
      </c>
      <c r="C5" s="8" t="s">
        <v>65</v>
      </c>
      <c r="D5" s="159" t="s">
        <v>42</v>
      </c>
      <c r="E5" s="256"/>
      <c r="F5" s="36" t="s">
        <v>64</v>
      </c>
      <c r="G5" s="36" t="s">
        <v>64</v>
      </c>
      <c r="H5" s="36" t="s">
        <v>64</v>
      </c>
      <c r="I5" s="36" t="s">
        <v>64</v>
      </c>
      <c r="J5" s="36" t="s">
        <v>64</v>
      </c>
      <c r="K5" s="43" t="s">
        <v>64</v>
      </c>
      <c r="L5" s="43" t="s">
        <v>64</v>
      </c>
      <c r="M5" s="43" t="s">
        <v>64</v>
      </c>
      <c r="N5" s="52"/>
    </row>
    <row r="6" spans="1:14" ht="11.4" x14ac:dyDescent="0.3">
      <c r="A6" s="286" t="s">
        <v>2</v>
      </c>
      <c r="B6" s="9" t="s">
        <v>3</v>
      </c>
      <c r="C6" s="10" t="s">
        <v>4</v>
      </c>
      <c r="D6" s="15" t="s">
        <v>43</v>
      </c>
      <c r="E6" s="257"/>
      <c r="F6" s="55" t="s">
        <v>64</v>
      </c>
      <c r="G6" s="55" t="s">
        <v>64</v>
      </c>
      <c r="H6" s="55" t="s">
        <v>64</v>
      </c>
      <c r="I6" s="55" t="s">
        <v>64</v>
      </c>
      <c r="J6" s="55" t="s">
        <v>64</v>
      </c>
      <c r="K6" s="44" t="s">
        <v>64</v>
      </c>
      <c r="L6" s="44" t="s">
        <v>266</v>
      </c>
      <c r="M6" s="44" t="s">
        <v>64</v>
      </c>
      <c r="N6" s="48"/>
    </row>
    <row r="7" spans="1:14" ht="11.4" x14ac:dyDescent="0.3">
      <c r="A7" s="289"/>
      <c r="B7" s="11" t="s">
        <v>5</v>
      </c>
      <c r="C7" s="12" t="s">
        <v>6</v>
      </c>
      <c r="D7" s="77" t="s">
        <v>44</v>
      </c>
      <c r="E7" s="258"/>
      <c r="F7" s="40" t="s">
        <v>64</v>
      </c>
      <c r="G7" s="40" t="s">
        <v>64</v>
      </c>
      <c r="H7" s="40" t="s">
        <v>64</v>
      </c>
      <c r="I7" s="40" t="s">
        <v>64</v>
      </c>
      <c r="J7" s="40" t="s">
        <v>64</v>
      </c>
      <c r="K7" s="75" t="s">
        <v>64</v>
      </c>
      <c r="L7" s="243" t="s">
        <v>265</v>
      </c>
      <c r="M7" s="243" t="s">
        <v>64</v>
      </c>
      <c r="N7" s="48"/>
    </row>
    <row r="8" spans="1:14" ht="20.399999999999999" x14ac:dyDescent="0.3">
      <c r="A8" s="289"/>
      <c r="B8" s="11" t="s">
        <v>257</v>
      </c>
      <c r="C8" s="12" t="s">
        <v>258</v>
      </c>
      <c r="D8" s="244"/>
      <c r="E8" s="258"/>
      <c r="F8" s="40" t="s">
        <v>42</v>
      </c>
      <c r="G8" s="40" t="s">
        <v>42</v>
      </c>
      <c r="H8" s="40" t="s">
        <v>42</v>
      </c>
      <c r="I8" s="40" t="s">
        <v>42</v>
      </c>
      <c r="J8" s="40" t="s">
        <v>42</v>
      </c>
      <c r="K8" s="243" t="s">
        <v>42</v>
      </c>
      <c r="L8" s="251" t="s">
        <v>264</v>
      </c>
      <c r="M8" s="243" t="s">
        <v>42</v>
      </c>
      <c r="N8" s="48"/>
    </row>
    <row r="9" spans="1:14" ht="30.6" x14ac:dyDescent="0.3">
      <c r="A9" s="289"/>
      <c r="B9" s="11" t="s">
        <v>7</v>
      </c>
      <c r="C9" s="12" t="s">
        <v>198</v>
      </c>
      <c r="D9" s="77" t="s">
        <v>45</v>
      </c>
      <c r="E9" s="258"/>
      <c r="F9" s="40" t="s">
        <v>64</v>
      </c>
      <c r="G9" s="40" t="s">
        <v>64</v>
      </c>
      <c r="H9" s="40" t="s">
        <v>64</v>
      </c>
      <c r="I9" s="40" t="s">
        <v>64</v>
      </c>
      <c r="J9" s="40" t="s">
        <v>64</v>
      </c>
      <c r="K9" s="75" t="s">
        <v>64</v>
      </c>
      <c r="L9" s="253" t="s">
        <v>265</v>
      </c>
      <c r="M9" s="243" t="s">
        <v>64</v>
      </c>
      <c r="N9" s="48"/>
    </row>
    <row r="10" spans="1:14" ht="20.399999999999999" x14ac:dyDescent="0.3">
      <c r="A10" s="289"/>
      <c r="B10" s="11" t="s">
        <v>9</v>
      </c>
      <c r="C10" s="17" t="s">
        <v>10</v>
      </c>
      <c r="D10" s="244" t="s">
        <v>46</v>
      </c>
      <c r="E10" s="258"/>
      <c r="F10" s="40" t="s">
        <v>64</v>
      </c>
      <c r="G10" s="40" t="s">
        <v>64</v>
      </c>
      <c r="H10" s="40" t="s">
        <v>64</v>
      </c>
      <c r="I10" s="40" t="s">
        <v>64</v>
      </c>
      <c r="J10" s="40" t="s">
        <v>64</v>
      </c>
      <c r="K10" s="243" t="s">
        <v>64</v>
      </c>
      <c r="L10" s="243" t="s">
        <v>265</v>
      </c>
      <c r="M10" s="243" t="s">
        <v>64</v>
      </c>
      <c r="N10" s="48"/>
    </row>
    <row r="11" spans="1:14" ht="51.6" thickBot="1" x14ac:dyDescent="0.35">
      <c r="A11" s="303"/>
      <c r="B11" s="13" t="s">
        <v>259</v>
      </c>
      <c r="C11" s="19" t="s">
        <v>260</v>
      </c>
      <c r="D11" s="66" t="s">
        <v>46</v>
      </c>
      <c r="E11" s="259"/>
      <c r="F11" s="62" t="s">
        <v>42</v>
      </c>
      <c r="G11" s="40" t="s">
        <v>42</v>
      </c>
      <c r="H11" s="40" t="s">
        <v>42</v>
      </c>
      <c r="I11" s="40" t="s">
        <v>42</v>
      </c>
      <c r="J11" s="40" t="s">
        <v>42</v>
      </c>
      <c r="K11" s="40" t="s">
        <v>42</v>
      </c>
      <c r="L11" s="251" t="s">
        <v>264</v>
      </c>
      <c r="M11" s="40" t="s">
        <v>42</v>
      </c>
      <c r="N11" s="52"/>
    </row>
    <row r="12" spans="1:14" ht="60.6" customHeight="1" thickBot="1" x14ac:dyDescent="0.35">
      <c r="A12" s="28" t="s">
        <v>11</v>
      </c>
      <c r="B12" s="89" t="s">
        <v>47</v>
      </c>
      <c r="C12" s="14" t="s">
        <v>288</v>
      </c>
      <c r="D12" s="66" t="s">
        <v>57</v>
      </c>
      <c r="E12" s="259"/>
      <c r="F12" s="58" t="s">
        <v>104</v>
      </c>
      <c r="G12" s="58" t="s">
        <v>104</v>
      </c>
      <c r="H12" s="58" t="s">
        <v>104</v>
      </c>
      <c r="I12" s="36" t="s">
        <v>64</v>
      </c>
      <c r="J12" s="36" t="s">
        <v>64</v>
      </c>
      <c r="K12" s="58" t="s">
        <v>64</v>
      </c>
      <c r="L12" s="58" t="s">
        <v>265</v>
      </c>
      <c r="M12" s="58" t="s">
        <v>64</v>
      </c>
      <c r="N12" s="52"/>
    </row>
    <row r="13" spans="1:14" ht="64.95" customHeight="1" x14ac:dyDescent="0.3">
      <c r="A13" s="286" t="s">
        <v>17</v>
      </c>
      <c r="B13" s="310" t="s">
        <v>191</v>
      </c>
      <c r="C13" s="67" t="s">
        <v>92</v>
      </c>
      <c r="D13" s="67" t="s">
        <v>56</v>
      </c>
      <c r="E13" s="257"/>
      <c r="F13" s="68" t="s">
        <v>105</v>
      </c>
      <c r="G13" s="57" t="s">
        <v>105</v>
      </c>
      <c r="H13" s="57" t="s">
        <v>105</v>
      </c>
      <c r="I13" s="64" t="s">
        <v>64</v>
      </c>
      <c r="J13" s="64" t="s">
        <v>64</v>
      </c>
      <c r="K13" s="64" t="s">
        <v>64</v>
      </c>
      <c r="L13" s="64" t="s">
        <v>265</v>
      </c>
      <c r="M13" s="64" t="s">
        <v>64</v>
      </c>
      <c r="N13" s="53"/>
    </row>
    <row r="14" spans="1:14" ht="21" thickBot="1" x14ac:dyDescent="0.35">
      <c r="A14" s="287"/>
      <c r="B14" s="304"/>
      <c r="C14" s="69" t="s">
        <v>18</v>
      </c>
      <c r="D14" s="69" t="s">
        <v>85</v>
      </c>
      <c r="E14" s="258"/>
      <c r="F14" s="70">
        <v>1</v>
      </c>
      <c r="G14" s="33">
        <v>1</v>
      </c>
      <c r="H14" s="64">
        <v>1</v>
      </c>
      <c r="I14" s="64">
        <v>1</v>
      </c>
      <c r="J14" s="64">
        <v>1</v>
      </c>
      <c r="K14" s="46">
        <v>1</v>
      </c>
      <c r="L14" s="46">
        <v>1</v>
      </c>
      <c r="M14" s="46">
        <v>1</v>
      </c>
      <c r="N14" s="52"/>
    </row>
    <row r="15" spans="1:14" ht="64.95" customHeight="1" x14ac:dyDescent="0.3">
      <c r="A15" s="287"/>
      <c r="B15" s="304" t="s">
        <v>194</v>
      </c>
      <c r="C15" s="69" t="s">
        <v>149</v>
      </c>
      <c r="D15" s="69" t="s">
        <v>56</v>
      </c>
      <c r="E15" s="258"/>
      <c r="F15" s="71" t="s">
        <v>105</v>
      </c>
      <c r="G15" s="57" t="s">
        <v>105</v>
      </c>
      <c r="H15" s="57" t="s">
        <v>105</v>
      </c>
      <c r="I15" s="64" t="s">
        <v>64</v>
      </c>
      <c r="J15" s="64" t="s">
        <v>64</v>
      </c>
      <c r="K15" s="64" t="s">
        <v>64</v>
      </c>
      <c r="L15" s="64" t="s">
        <v>265</v>
      </c>
      <c r="M15" s="64" t="s">
        <v>64</v>
      </c>
      <c r="N15" s="53"/>
    </row>
    <row r="16" spans="1:14" ht="21" thickBot="1" x14ac:dyDescent="0.35">
      <c r="A16" s="288"/>
      <c r="B16" s="305"/>
      <c r="C16" s="72" t="s">
        <v>18</v>
      </c>
      <c r="D16" s="72" t="s">
        <v>85</v>
      </c>
      <c r="E16" s="259"/>
      <c r="F16" s="61">
        <v>1</v>
      </c>
      <c r="G16" s="33">
        <v>1</v>
      </c>
      <c r="H16" s="64">
        <v>1</v>
      </c>
      <c r="I16" s="64">
        <v>1</v>
      </c>
      <c r="J16" s="64">
        <v>1</v>
      </c>
      <c r="K16" s="46">
        <v>1</v>
      </c>
      <c r="L16" s="46">
        <v>1</v>
      </c>
      <c r="M16" s="46">
        <v>1</v>
      </c>
      <c r="N16" s="52"/>
    </row>
    <row r="17" spans="1:14" ht="20.399999999999999" x14ac:dyDescent="0.3">
      <c r="A17" s="286" t="s">
        <v>19</v>
      </c>
      <c r="B17" s="311" t="s">
        <v>76</v>
      </c>
      <c r="C17" s="74" t="s">
        <v>289</v>
      </c>
      <c r="D17" s="67" t="s">
        <v>48</v>
      </c>
      <c r="E17" s="257"/>
      <c r="F17" s="68" t="s">
        <v>64</v>
      </c>
      <c r="G17" s="59" t="s">
        <v>42</v>
      </c>
      <c r="H17" s="59" t="s">
        <v>42</v>
      </c>
      <c r="I17" s="59" t="s">
        <v>64</v>
      </c>
      <c r="J17" s="59" t="s">
        <v>42</v>
      </c>
      <c r="K17" s="60" t="s">
        <v>42</v>
      </c>
      <c r="L17" s="60" t="s">
        <v>42</v>
      </c>
      <c r="M17" s="60" t="s">
        <v>42</v>
      </c>
      <c r="N17" s="173"/>
    </row>
    <row r="18" spans="1:14" ht="20.399999999999999" x14ac:dyDescent="0.3">
      <c r="A18" s="287"/>
      <c r="B18" s="312"/>
      <c r="C18" s="69" t="s">
        <v>18</v>
      </c>
      <c r="D18" s="69" t="s">
        <v>85</v>
      </c>
      <c r="E18" s="258"/>
      <c r="F18" s="70">
        <v>1</v>
      </c>
      <c r="G18" s="174">
        <v>0</v>
      </c>
      <c r="H18" s="70">
        <v>0</v>
      </c>
      <c r="I18" s="70">
        <v>1</v>
      </c>
      <c r="J18" s="70">
        <v>0</v>
      </c>
      <c r="K18" s="175">
        <v>0</v>
      </c>
      <c r="L18" s="175">
        <v>0</v>
      </c>
      <c r="M18" s="175">
        <v>0</v>
      </c>
      <c r="N18" s="176"/>
    </row>
    <row r="19" spans="1:14" ht="10.95" customHeight="1" x14ac:dyDescent="0.3">
      <c r="A19" s="287"/>
      <c r="B19" s="284" t="s">
        <v>77</v>
      </c>
      <c r="C19" s="177" t="s">
        <v>67</v>
      </c>
      <c r="D19" s="69" t="s">
        <v>66</v>
      </c>
      <c r="E19" s="258"/>
      <c r="F19" s="71" t="s">
        <v>64</v>
      </c>
      <c r="G19" s="178" t="s">
        <v>42</v>
      </c>
      <c r="H19" s="178" t="s">
        <v>42</v>
      </c>
      <c r="I19" s="178" t="s">
        <v>64</v>
      </c>
      <c r="J19" s="178" t="s">
        <v>42</v>
      </c>
      <c r="K19" s="70" t="s">
        <v>42</v>
      </c>
      <c r="L19" s="70" t="s">
        <v>42</v>
      </c>
      <c r="M19" s="70" t="s">
        <v>42</v>
      </c>
      <c r="N19" s="176"/>
    </row>
    <row r="20" spans="1:14" ht="21" thickBot="1" x14ac:dyDescent="0.35">
      <c r="A20" s="288"/>
      <c r="B20" s="285"/>
      <c r="C20" s="72" t="s">
        <v>18</v>
      </c>
      <c r="D20" s="72" t="s">
        <v>85</v>
      </c>
      <c r="E20" s="259"/>
      <c r="F20" s="61">
        <v>1</v>
      </c>
      <c r="G20" s="179">
        <v>0</v>
      </c>
      <c r="H20" s="61">
        <v>0</v>
      </c>
      <c r="I20" s="61">
        <v>1</v>
      </c>
      <c r="J20" s="61">
        <v>0</v>
      </c>
      <c r="K20" s="180">
        <v>0</v>
      </c>
      <c r="L20" s="180">
        <v>0</v>
      </c>
      <c r="M20" s="180">
        <v>0</v>
      </c>
      <c r="N20" s="51"/>
    </row>
    <row r="21" spans="1:14" ht="30.6" x14ac:dyDescent="0.3">
      <c r="A21" s="286" t="s">
        <v>28</v>
      </c>
      <c r="B21" s="246" t="s">
        <v>29</v>
      </c>
      <c r="C21" s="10" t="s">
        <v>30</v>
      </c>
      <c r="D21" s="15" t="s">
        <v>50</v>
      </c>
      <c r="E21" s="257" t="s">
        <v>272</v>
      </c>
      <c r="F21" s="56" t="s">
        <v>68</v>
      </c>
      <c r="G21" s="56" t="s">
        <v>42</v>
      </c>
      <c r="H21" s="56" t="s">
        <v>42</v>
      </c>
      <c r="I21" s="56" t="s">
        <v>64</v>
      </c>
      <c r="J21" s="56" t="s">
        <v>42</v>
      </c>
      <c r="K21" s="45" t="s">
        <v>64</v>
      </c>
      <c r="L21" s="45" t="s">
        <v>42</v>
      </c>
      <c r="M21" s="45" t="s">
        <v>42</v>
      </c>
      <c r="N21" s="53"/>
    </row>
    <row r="22" spans="1:14" ht="71.400000000000006" x14ac:dyDescent="0.3">
      <c r="A22" s="287"/>
      <c r="B22" s="16" t="s">
        <v>31</v>
      </c>
      <c r="C22" s="17" t="s">
        <v>32</v>
      </c>
      <c r="D22" s="77" t="s">
        <v>51</v>
      </c>
      <c r="E22" s="262" t="s">
        <v>274</v>
      </c>
      <c r="F22" s="34" t="s">
        <v>64</v>
      </c>
      <c r="G22" s="34" t="s">
        <v>100</v>
      </c>
      <c r="H22" s="34" t="s">
        <v>100</v>
      </c>
      <c r="I22" s="34" t="s">
        <v>64</v>
      </c>
      <c r="J22" s="34" t="s">
        <v>64</v>
      </c>
      <c r="K22" s="47" t="s">
        <v>64</v>
      </c>
      <c r="L22" s="47" t="s">
        <v>42</v>
      </c>
      <c r="M22" s="47" t="s">
        <v>42</v>
      </c>
      <c r="N22" s="49" t="s">
        <v>103</v>
      </c>
    </row>
    <row r="23" spans="1:14" ht="71.400000000000006" x14ac:dyDescent="0.3">
      <c r="A23" s="287"/>
      <c r="B23" s="16" t="s">
        <v>33</v>
      </c>
      <c r="C23" s="12" t="s">
        <v>34</v>
      </c>
      <c r="D23" s="77" t="s">
        <v>52</v>
      </c>
      <c r="E23" s="262">
        <v>81366</v>
      </c>
      <c r="F23" s="34" t="s">
        <v>64</v>
      </c>
      <c r="G23" s="34" t="s">
        <v>100</v>
      </c>
      <c r="H23" s="34" t="s">
        <v>100</v>
      </c>
      <c r="I23" s="34" t="s">
        <v>64</v>
      </c>
      <c r="J23" s="34" t="s">
        <v>64</v>
      </c>
      <c r="K23" s="47" t="s">
        <v>64</v>
      </c>
      <c r="L23" s="47" t="s">
        <v>42</v>
      </c>
      <c r="M23" s="47" t="s">
        <v>42</v>
      </c>
      <c r="N23" s="49" t="s">
        <v>103</v>
      </c>
    </row>
    <row r="24" spans="1:14" ht="71.400000000000006" x14ac:dyDescent="0.3">
      <c r="A24" s="287"/>
      <c r="B24" s="16" t="s">
        <v>39</v>
      </c>
      <c r="C24" s="12" t="s">
        <v>40</v>
      </c>
      <c r="D24" s="77" t="s">
        <v>49</v>
      </c>
      <c r="E24" s="262" t="s">
        <v>273</v>
      </c>
      <c r="F24" s="40" t="s">
        <v>64</v>
      </c>
      <c r="G24" s="34" t="s">
        <v>100</v>
      </c>
      <c r="H24" s="34" t="s">
        <v>100</v>
      </c>
      <c r="I24" s="34" t="s">
        <v>64</v>
      </c>
      <c r="J24" s="40" t="s">
        <v>64</v>
      </c>
      <c r="K24" s="47" t="s">
        <v>64</v>
      </c>
      <c r="L24" s="47" t="s">
        <v>42</v>
      </c>
      <c r="M24" s="47" t="s">
        <v>42</v>
      </c>
      <c r="N24" s="49" t="s">
        <v>103</v>
      </c>
    </row>
    <row r="25" spans="1:14" ht="20.399999999999999" x14ac:dyDescent="0.3">
      <c r="A25" s="287"/>
      <c r="B25" s="16" t="s">
        <v>35</v>
      </c>
      <c r="C25" s="12" t="s">
        <v>36</v>
      </c>
      <c r="D25" s="77" t="s">
        <v>88</v>
      </c>
      <c r="E25" s="262">
        <v>19503</v>
      </c>
      <c r="F25" s="40" t="s">
        <v>64</v>
      </c>
      <c r="G25" s="40" t="s">
        <v>42</v>
      </c>
      <c r="H25" s="40" t="s">
        <v>42</v>
      </c>
      <c r="I25" s="40" t="s">
        <v>64</v>
      </c>
      <c r="J25" s="40" t="s">
        <v>42</v>
      </c>
      <c r="K25" s="47" t="s">
        <v>64</v>
      </c>
      <c r="L25" s="47" t="s">
        <v>42</v>
      </c>
      <c r="M25" s="47" t="s">
        <v>42</v>
      </c>
      <c r="N25" s="48"/>
    </row>
    <row r="26" spans="1:14" ht="21" thickBot="1" x14ac:dyDescent="0.35">
      <c r="A26" s="288"/>
      <c r="B26" s="18" t="s">
        <v>37</v>
      </c>
      <c r="C26" s="19" t="s">
        <v>38</v>
      </c>
      <c r="D26" s="66" t="s">
        <v>53</v>
      </c>
      <c r="E26" s="262">
        <v>17503</v>
      </c>
      <c r="F26" s="40" t="s">
        <v>64</v>
      </c>
      <c r="G26" s="40" t="s">
        <v>42</v>
      </c>
      <c r="H26" s="40" t="s">
        <v>42</v>
      </c>
      <c r="I26" s="40" t="s">
        <v>64</v>
      </c>
      <c r="J26" s="40" t="s">
        <v>42</v>
      </c>
      <c r="K26" s="47" t="s">
        <v>64</v>
      </c>
      <c r="L26" s="47" t="s">
        <v>42</v>
      </c>
      <c r="M26" s="47" t="s">
        <v>42</v>
      </c>
      <c r="N26" s="52"/>
    </row>
    <row r="27" spans="1:14" ht="30.6" x14ac:dyDescent="0.3">
      <c r="A27" s="287" t="s">
        <v>20</v>
      </c>
      <c r="B27" s="308" t="s">
        <v>86</v>
      </c>
      <c r="C27" s="20" t="s">
        <v>21</v>
      </c>
      <c r="D27" s="15"/>
      <c r="E27" s="257"/>
      <c r="F27" s="266" t="s">
        <v>156</v>
      </c>
      <c r="G27" s="178" t="s">
        <v>42</v>
      </c>
      <c r="H27" s="178" t="s">
        <v>42</v>
      </c>
      <c r="I27" s="266" t="s">
        <v>64</v>
      </c>
      <c r="J27" s="70" t="s">
        <v>42</v>
      </c>
      <c r="K27" s="70" t="s">
        <v>42</v>
      </c>
      <c r="L27" s="70" t="s">
        <v>42</v>
      </c>
      <c r="M27" s="70" t="s">
        <v>42</v>
      </c>
      <c r="N27" s="48" t="s">
        <v>157</v>
      </c>
    </row>
    <row r="28" spans="1:14" ht="11.4" x14ac:dyDescent="0.3">
      <c r="A28" s="287"/>
      <c r="B28" s="309"/>
      <c r="C28" s="31" t="s">
        <v>93</v>
      </c>
      <c r="D28" s="29"/>
      <c r="E28" s="258"/>
      <c r="F28" s="299" t="s">
        <v>141</v>
      </c>
      <c r="G28" s="300"/>
      <c r="H28" s="300"/>
      <c r="I28" s="300"/>
      <c r="J28" s="301"/>
      <c r="K28" s="78"/>
      <c r="L28" s="245"/>
      <c r="M28" s="245"/>
      <c r="N28" s="50"/>
    </row>
    <row r="29" spans="1:14" ht="30.6" x14ac:dyDescent="0.3">
      <c r="A29" s="287"/>
      <c r="B29" s="308" t="s">
        <v>87</v>
      </c>
      <c r="C29" s="12" t="s">
        <v>22</v>
      </c>
      <c r="D29" s="77"/>
      <c r="E29" s="258"/>
      <c r="F29" s="266" t="s">
        <v>64</v>
      </c>
      <c r="G29" s="178" t="s">
        <v>42</v>
      </c>
      <c r="H29" s="178" t="s">
        <v>42</v>
      </c>
      <c r="I29" s="266" t="s">
        <v>64</v>
      </c>
      <c r="J29" s="70" t="s">
        <v>42</v>
      </c>
      <c r="K29" s="292" t="s">
        <v>42</v>
      </c>
      <c r="L29" s="292" t="s">
        <v>42</v>
      </c>
      <c r="M29" s="292" t="s">
        <v>42</v>
      </c>
      <c r="N29" s="48" t="s">
        <v>157</v>
      </c>
    </row>
    <row r="30" spans="1:14" ht="11.4" x14ac:dyDescent="0.3">
      <c r="A30" s="287"/>
      <c r="B30" s="309"/>
      <c r="C30" s="12" t="s">
        <v>93</v>
      </c>
      <c r="D30" s="77"/>
      <c r="E30" s="258"/>
      <c r="F30" s="302" t="s">
        <v>141</v>
      </c>
      <c r="G30" s="302"/>
      <c r="H30" s="302"/>
      <c r="I30" s="302"/>
      <c r="J30" s="302"/>
      <c r="K30" s="293"/>
      <c r="L30" s="293"/>
      <c r="M30" s="293"/>
      <c r="N30" s="50"/>
    </row>
    <row r="31" spans="1:14" ht="22.95" customHeight="1" x14ac:dyDescent="0.3">
      <c r="A31" s="306"/>
      <c r="B31" s="308" t="s">
        <v>23</v>
      </c>
      <c r="C31" s="30" t="s">
        <v>24</v>
      </c>
      <c r="D31" s="73"/>
      <c r="E31" s="258"/>
      <c r="F31" s="178" t="s">
        <v>64</v>
      </c>
      <c r="G31" s="178" t="s">
        <v>42</v>
      </c>
      <c r="H31" s="178" t="s">
        <v>42</v>
      </c>
      <c r="I31" s="178" t="s">
        <v>64</v>
      </c>
      <c r="J31" s="273"/>
      <c r="K31" s="292" t="s">
        <v>42</v>
      </c>
      <c r="L31" s="292" t="s">
        <v>42</v>
      </c>
      <c r="M31" s="292" t="s">
        <v>42</v>
      </c>
      <c r="N31" s="48" t="s">
        <v>157</v>
      </c>
    </row>
    <row r="32" spans="1:14" ht="14.4" customHeight="1" x14ac:dyDescent="0.3">
      <c r="A32" s="306"/>
      <c r="B32" s="309"/>
      <c r="C32" s="31" t="s">
        <v>25</v>
      </c>
      <c r="D32" s="29"/>
      <c r="E32" s="258"/>
      <c r="F32" s="302" t="s">
        <v>141</v>
      </c>
      <c r="G32" s="302"/>
      <c r="H32" s="302"/>
      <c r="I32" s="302"/>
      <c r="J32" s="302"/>
      <c r="K32" s="293"/>
      <c r="L32" s="293"/>
      <c r="M32" s="293"/>
      <c r="N32" s="50"/>
    </row>
    <row r="33" spans="1:14" ht="21" thickBot="1" x14ac:dyDescent="0.35">
      <c r="A33" s="307"/>
      <c r="B33" s="21" t="s">
        <v>26</v>
      </c>
      <c r="C33" s="19" t="s">
        <v>27</v>
      </c>
      <c r="D33" s="66" t="s">
        <v>58</v>
      </c>
      <c r="E33" s="259"/>
      <c r="F33" s="252" t="s">
        <v>42</v>
      </c>
      <c r="G33" s="252" t="s">
        <v>42</v>
      </c>
      <c r="H33" s="252" t="s">
        <v>42</v>
      </c>
      <c r="I33" s="252" t="s">
        <v>42</v>
      </c>
      <c r="J33" s="252" t="s">
        <v>42</v>
      </c>
      <c r="K33" s="252" t="s">
        <v>42</v>
      </c>
      <c r="L33" s="252" t="s">
        <v>42</v>
      </c>
      <c r="M33" s="252" t="s">
        <v>42</v>
      </c>
      <c r="N33" s="51"/>
    </row>
    <row r="34" spans="1:14" ht="20.399999999999999" x14ac:dyDescent="0.3">
      <c r="A34" s="286" t="s">
        <v>12</v>
      </c>
      <c r="B34" s="23" t="s">
        <v>95</v>
      </c>
      <c r="C34" s="20" t="s">
        <v>13</v>
      </c>
      <c r="D34" s="15"/>
      <c r="E34" s="257"/>
      <c r="F34" s="55" t="s">
        <v>64</v>
      </c>
      <c r="G34" s="55" t="s">
        <v>64</v>
      </c>
      <c r="H34" s="55" t="s">
        <v>64</v>
      </c>
      <c r="I34" s="44" t="s">
        <v>64</v>
      </c>
      <c r="J34" s="274" t="s">
        <v>64</v>
      </c>
      <c r="K34" s="280" t="s">
        <v>64</v>
      </c>
      <c r="L34" s="280" t="s">
        <v>266</v>
      </c>
      <c r="M34" s="65" t="s">
        <v>64</v>
      </c>
      <c r="N34" s="53"/>
    </row>
    <row r="35" spans="1:14" ht="14.4" customHeight="1" thickBot="1" x14ac:dyDescent="0.35">
      <c r="A35" s="287"/>
      <c r="B35" s="41" t="s">
        <v>97</v>
      </c>
      <c r="C35" s="22" t="s">
        <v>14</v>
      </c>
      <c r="D35" s="77"/>
      <c r="E35" s="258"/>
      <c r="F35" s="40" t="s">
        <v>64</v>
      </c>
      <c r="G35" s="40" t="s">
        <v>42</v>
      </c>
      <c r="H35" s="40" t="s">
        <v>42</v>
      </c>
      <c r="I35" s="267" t="s">
        <v>64</v>
      </c>
      <c r="J35" s="268" t="s">
        <v>64</v>
      </c>
      <c r="K35" s="281" t="s">
        <v>64</v>
      </c>
      <c r="L35" s="281" t="s">
        <v>268</v>
      </c>
      <c r="M35" s="270" t="s">
        <v>64</v>
      </c>
      <c r="N35" s="48"/>
    </row>
    <row r="36" spans="1:14" ht="14.4" customHeight="1" x14ac:dyDescent="0.3">
      <c r="A36" s="287"/>
      <c r="B36" s="16" t="s">
        <v>98</v>
      </c>
      <c r="C36" s="22" t="s">
        <v>14</v>
      </c>
      <c r="D36" s="77"/>
      <c r="E36" s="258"/>
      <c r="F36" s="44" t="s">
        <v>64</v>
      </c>
      <c r="G36" s="274" t="s">
        <v>42</v>
      </c>
      <c r="H36" s="275" t="s">
        <v>42</v>
      </c>
      <c r="I36" s="267" t="s">
        <v>64</v>
      </c>
      <c r="J36" s="268" t="s">
        <v>64</v>
      </c>
      <c r="K36" s="281" t="s">
        <v>64</v>
      </c>
      <c r="L36" s="281" t="s">
        <v>268</v>
      </c>
      <c r="M36" s="270" t="s">
        <v>64</v>
      </c>
      <c r="N36" s="48"/>
    </row>
    <row r="37" spans="1:14" ht="14.4" customHeight="1" x14ac:dyDescent="0.3">
      <c r="A37" s="287"/>
      <c r="B37" s="16" t="s">
        <v>15</v>
      </c>
      <c r="C37" s="17" t="s">
        <v>54</v>
      </c>
      <c r="D37" s="77" t="s">
        <v>55</v>
      </c>
      <c r="E37" s="258"/>
      <c r="F37" s="267" t="s">
        <v>42</v>
      </c>
      <c r="G37" s="268" t="s">
        <v>42</v>
      </c>
      <c r="H37" s="276" t="s">
        <v>42</v>
      </c>
      <c r="I37" s="267" t="s">
        <v>64</v>
      </c>
      <c r="J37" s="268" t="s">
        <v>64</v>
      </c>
      <c r="K37" s="281" t="s">
        <v>64</v>
      </c>
      <c r="L37" s="281" t="s">
        <v>266</v>
      </c>
      <c r="M37" s="270" t="s">
        <v>64</v>
      </c>
      <c r="N37" s="48"/>
    </row>
    <row r="38" spans="1:14" ht="20.399999999999999" x14ac:dyDescent="0.3">
      <c r="A38" s="287"/>
      <c r="B38" s="16" t="s">
        <v>16</v>
      </c>
      <c r="C38" s="22" t="s">
        <v>282</v>
      </c>
      <c r="D38" s="77"/>
      <c r="E38" s="258"/>
      <c r="F38" s="267" t="s">
        <v>64</v>
      </c>
      <c r="G38" s="268" t="s">
        <v>42</v>
      </c>
      <c r="H38" s="276" t="s">
        <v>42</v>
      </c>
      <c r="I38" s="267" t="s">
        <v>64</v>
      </c>
      <c r="J38" s="268" t="s">
        <v>64</v>
      </c>
      <c r="K38" s="281" t="s">
        <v>64</v>
      </c>
      <c r="L38" s="281" t="s">
        <v>266</v>
      </c>
      <c r="M38" s="270" t="s">
        <v>64</v>
      </c>
      <c r="N38" s="48"/>
    </row>
    <row r="39" spans="1:14" ht="40.799999999999997" x14ac:dyDescent="0.3">
      <c r="A39" s="287"/>
      <c r="B39" s="16" t="s">
        <v>136</v>
      </c>
      <c r="C39" s="22" t="s">
        <v>14</v>
      </c>
      <c r="D39" s="77"/>
      <c r="E39" s="258"/>
      <c r="F39" s="267" t="s">
        <v>42</v>
      </c>
      <c r="G39" s="268" t="s">
        <v>42</v>
      </c>
      <c r="H39" s="276" t="s">
        <v>42</v>
      </c>
      <c r="I39" s="251" t="s">
        <v>201</v>
      </c>
      <c r="J39" s="281" t="s">
        <v>270</v>
      </c>
      <c r="K39" s="281" t="s">
        <v>270</v>
      </c>
      <c r="L39" s="281" t="s">
        <v>42</v>
      </c>
      <c r="M39" s="270" t="s">
        <v>42</v>
      </c>
      <c r="N39" s="49" t="s">
        <v>138</v>
      </c>
    </row>
    <row r="40" spans="1:14" ht="30.6" x14ac:dyDescent="0.3">
      <c r="A40" s="287"/>
      <c r="B40" s="263" t="s">
        <v>267</v>
      </c>
      <c r="C40" s="171" t="s">
        <v>211</v>
      </c>
      <c r="D40" s="69"/>
      <c r="E40" s="258"/>
      <c r="F40" s="267" t="s">
        <v>42</v>
      </c>
      <c r="G40" s="268" t="s">
        <v>42</v>
      </c>
      <c r="H40" s="276" t="s">
        <v>42</v>
      </c>
      <c r="I40" s="290" t="s">
        <v>275</v>
      </c>
      <c r="J40" s="291" t="s">
        <v>276</v>
      </c>
      <c r="K40" s="291" t="s">
        <v>276</v>
      </c>
      <c r="L40" s="281" t="s">
        <v>268</v>
      </c>
      <c r="M40" s="289" t="s">
        <v>276</v>
      </c>
      <c r="N40" s="172" t="s">
        <v>137</v>
      </c>
    </row>
    <row r="41" spans="1:14" ht="43.95" customHeight="1" x14ac:dyDescent="0.3">
      <c r="A41" s="287"/>
      <c r="B41" s="263" t="s">
        <v>207</v>
      </c>
      <c r="C41" s="189" t="s">
        <v>221</v>
      </c>
      <c r="D41" s="69"/>
      <c r="E41" s="258"/>
      <c r="F41" s="267" t="s">
        <v>42</v>
      </c>
      <c r="G41" s="268" t="s">
        <v>42</v>
      </c>
      <c r="H41" s="276" t="s">
        <v>42</v>
      </c>
      <c r="I41" s="290"/>
      <c r="J41" s="291"/>
      <c r="K41" s="291"/>
      <c r="L41" s="281" t="s">
        <v>42</v>
      </c>
      <c r="M41" s="289"/>
      <c r="N41" s="172" t="s">
        <v>139</v>
      </c>
    </row>
    <row r="42" spans="1:14" ht="43.95" customHeight="1" x14ac:dyDescent="0.3">
      <c r="A42" s="287"/>
      <c r="B42" s="263" t="s">
        <v>134</v>
      </c>
      <c r="C42" s="189" t="s">
        <v>135</v>
      </c>
      <c r="D42" s="69"/>
      <c r="E42" s="258"/>
      <c r="F42" s="267" t="s">
        <v>42</v>
      </c>
      <c r="G42" s="268" t="s">
        <v>42</v>
      </c>
      <c r="H42" s="276" t="s">
        <v>42</v>
      </c>
      <c r="I42" s="290"/>
      <c r="J42" s="291"/>
      <c r="K42" s="291"/>
      <c r="L42" s="281" t="s">
        <v>42</v>
      </c>
      <c r="M42" s="289"/>
      <c r="N42" s="172" t="s">
        <v>140</v>
      </c>
    </row>
    <row r="43" spans="1:14" ht="43.95" customHeight="1" thickBot="1" x14ac:dyDescent="0.35">
      <c r="A43" s="288"/>
      <c r="B43" s="264" t="s">
        <v>277</v>
      </c>
      <c r="C43" s="265" t="s">
        <v>14</v>
      </c>
      <c r="D43" s="72"/>
      <c r="E43" s="259"/>
      <c r="F43" s="277" t="s">
        <v>42</v>
      </c>
      <c r="G43" s="278" t="s">
        <v>42</v>
      </c>
      <c r="H43" s="279" t="s">
        <v>42</v>
      </c>
      <c r="I43" s="282" t="s">
        <v>278</v>
      </c>
      <c r="J43" s="283" t="s">
        <v>278</v>
      </c>
      <c r="K43" s="283" t="s">
        <v>278</v>
      </c>
      <c r="L43" s="283" t="s">
        <v>278</v>
      </c>
      <c r="M43" s="269" t="s">
        <v>278</v>
      </c>
      <c r="N43" s="166"/>
    </row>
    <row r="44" spans="1:14" x14ac:dyDescent="0.3">
      <c r="A44" s="4"/>
      <c r="B44" s="3"/>
      <c r="C44" s="3"/>
      <c r="D44" s="3"/>
      <c r="E44" s="260"/>
    </row>
    <row r="45" spans="1:14" x14ac:dyDescent="0.3">
      <c r="A45" s="4"/>
      <c r="B45" s="3"/>
      <c r="C45" s="3"/>
      <c r="D45" s="3"/>
      <c r="E45" s="260"/>
    </row>
    <row r="46" spans="1:14" x14ac:dyDescent="0.3">
      <c r="A46" s="4"/>
      <c r="B46" s="3"/>
      <c r="C46" s="3"/>
      <c r="D46" s="3"/>
      <c r="E46" s="260"/>
    </row>
    <row r="47" spans="1:14" x14ac:dyDescent="0.3">
      <c r="A47" s="247" t="s">
        <v>241</v>
      </c>
      <c r="B47" s="248" t="s">
        <v>242</v>
      </c>
      <c r="C47" s="249" t="s">
        <v>243</v>
      </c>
    </row>
    <row r="48" spans="1:14" x14ac:dyDescent="0.3">
      <c r="A48" s="1" t="s">
        <v>244</v>
      </c>
      <c r="B48" s="242" t="s">
        <v>230</v>
      </c>
      <c r="C48" s="242" t="s">
        <v>240</v>
      </c>
    </row>
    <row r="49" spans="1:3" x14ac:dyDescent="0.3">
      <c r="A49" s="1" t="s">
        <v>246</v>
      </c>
      <c r="B49" s="1" t="s">
        <v>245</v>
      </c>
      <c r="C49" s="242"/>
    </row>
    <row r="50" spans="1:3" x14ac:dyDescent="0.3">
      <c r="A50" s="1" t="s">
        <v>251</v>
      </c>
      <c r="B50" s="250" t="s">
        <v>223</v>
      </c>
      <c r="C50" s="242"/>
    </row>
    <row r="51" spans="1:3" x14ac:dyDescent="0.3">
      <c r="A51" s="1" t="s">
        <v>251</v>
      </c>
      <c r="B51" s="250" t="s">
        <v>224</v>
      </c>
      <c r="C51" s="242"/>
    </row>
    <row r="52" spans="1:3" x14ac:dyDescent="0.3">
      <c r="A52" s="1" t="s">
        <v>251</v>
      </c>
      <c r="B52" s="250" t="s">
        <v>97</v>
      </c>
      <c r="C52" s="242"/>
    </row>
    <row r="53" spans="1:3" x14ac:dyDescent="0.3">
      <c r="A53" s="1" t="s">
        <v>251</v>
      </c>
      <c r="B53" s="250" t="s">
        <v>225</v>
      </c>
      <c r="C53" s="242"/>
    </row>
    <row r="54" spans="1:3" x14ac:dyDescent="0.3">
      <c r="A54" s="1" t="s">
        <v>251</v>
      </c>
      <c r="B54" s="250" t="s">
        <v>229</v>
      </c>
      <c r="C54" s="242"/>
    </row>
    <row r="55" spans="1:3" x14ac:dyDescent="0.3">
      <c r="A55" s="1" t="s">
        <v>251</v>
      </c>
      <c r="B55" s="250" t="s">
        <v>226</v>
      </c>
      <c r="C55" s="242"/>
    </row>
    <row r="56" spans="1:3" x14ac:dyDescent="0.3">
      <c r="A56" s="1" t="s">
        <v>251</v>
      </c>
      <c r="B56" s="250" t="s">
        <v>227</v>
      </c>
      <c r="C56" s="242"/>
    </row>
    <row r="57" spans="1:3" x14ac:dyDescent="0.3">
      <c r="A57" s="1" t="s">
        <v>251</v>
      </c>
      <c r="B57" s="250" t="s">
        <v>228</v>
      </c>
      <c r="C57" s="242"/>
    </row>
    <row r="58" spans="1:3" x14ac:dyDescent="0.3">
      <c r="A58" s="1" t="s">
        <v>231</v>
      </c>
      <c r="B58" s="1" t="s">
        <v>252</v>
      </c>
      <c r="C58" s="242" t="s">
        <v>247</v>
      </c>
    </row>
    <row r="59" spans="1:3" x14ac:dyDescent="0.3">
      <c r="A59" s="1" t="s">
        <v>233</v>
      </c>
      <c r="B59" s="1" t="s">
        <v>232</v>
      </c>
      <c r="C59" s="242"/>
    </row>
    <row r="60" spans="1:3" x14ac:dyDescent="0.3">
      <c r="A60" s="1" t="s">
        <v>239</v>
      </c>
      <c r="B60" s="1" t="s">
        <v>234</v>
      </c>
    </row>
    <row r="61" spans="1:3" x14ac:dyDescent="0.3">
      <c r="A61" s="1" t="s">
        <v>236</v>
      </c>
      <c r="B61" s="1" t="s">
        <v>235</v>
      </c>
    </row>
    <row r="62" spans="1:3" x14ac:dyDescent="0.3">
      <c r="A62" s="1" t="s">
        <v>238</v>
      </c>
      <c r="B62" s="1" t="s">
        <v>237</v>
      </c>
    </row>
    <row r="63" spans="1:3" x14ac:dyDescent="0.3">
      <c r="A63" s="1" t="s">
        <v>253</v>
      </c>
      <c r="B63" s="1" t="s">
        <v>248</v>
      </c>
    </row>
    <row r="64" spans="1:3" x14ac:dyDescent="0.3">
      <c r="A64" s="2" t="s">
        <v>254</v>
      </c>
      <c r="B64" s="1" t="s">
        <v>249</v>
      </c>
    </row>
    <row r="65" spans="1:2" x14ac:dyDescent="0.3">
      <c r="A65" s="2" t="s">
        <v>256</v>
      </c>
      <c r="B65" s="1" t="s">
        <v>33</v>
      </c>
    </row>
    <row r="66" spans="1:2" x14ac:dyDescent="0.3">
      <c r="A66" s="2" t="s">
        <v>255</v>
      </c>
      <c r="B66" s="1" t="s">
        <v>35</v>
      </c>
    </row>
    <row r="67" spans="1:2" x14ac:dyDescent="0.3">
      <c r="A67" s="2" t="s">
        <v>256</v>
      </c>
      <c r="B67" s="1" t="s">
        <v>250</v>
      </c>
    </row>
  </sheetData>
  <autoFilter ref="A5:K38"/>
  <mergeCells count="28">
    <mergeCell ref="F3:M3"/>
    <mergeCell ref="A1:D1"/>
    <mergeCell ref="F28:J28"/>
    <mergeCell ref="F30:J30"/>
    <mergeCell ref="A6:A11"/>
    <mergeCell ref="B15:B16"/>
    <mergeCell ref="A27:A33"/>
    <mergeCell ref="B31:B32"/>
    <mergeCell ref="A21:A26"/>
    <mergeCell ref="B27:B28"/>
    <mergeCell ref="B29:B30"/>
    <mergeCell ref="K31:K32"/>
    <mergeCell ref="F32:J32"/>
    <mergeCell ref="B13:B14"/>
    <mergeCell ref="A13:A16"/>
    <mergeCell ref="B17:B18"/>
    <mergeCell ref="B19:B20"/>
    <mergeCell ref="A17:A20"/>
    <mergeCell ref="M40:M42"/>
    <mergeCell ref="I40:I42"/>
    <mergeCell ref="K40:K42"/>
    <mergeCell ref="J40:J42"/>
    <mergeCell ref="A34:A43"/>
    <mergeCell ref="K29:K30"/>
    <mergeCell ref="L29:L30"/>
    <mergeCell ref="M29:M30"/>
    <mergeCell ref="L31:L32"/>
    <mergeCell ref="M31:M32"/>
  </mergeCells>
  <conditionalFormatting sqref="C7:C8">
    <cfRule type="cellIs" dxfId="30" priority="33" operator="equal">
      <formula>0</formula>
    </cfRule>
  </conditionalFormatting>
  <conditionalFormatting sqref="F27 F31 K27:K29 F29 F15:K17 F19:K19 F21:K26 F5:K9 F11:K12 F33:M34 F35:K36 F40:I40 L40 F41:H43 F37:M39 K31">
    <cfRule type="cellIs" dxfId="29" priority="32" operator="equal">
      <formula>"none"</formula>
    </cfRule>
  </conditionalFormatting>
  <conditionalFormatting sqref="G27">
    <cfRule type="cellIs" dxfId="28" priority="30" operator="equal">
      <formula>"none"</formula>
    </cfRule>
  </conditionalFormatting>
  <conditionalFormatting sqref="G29">
    <cfRule type="cellIs" dxfId="27" priority="29" operator="equal">
      <formula>"none"</formula>
    </cfRule>
  </conditionalFormatting>
  <conditionalFormatting sqref="H27">
    <cfRule type="cellIs" dxfId="26" priority="28" operator="equal">
      <formula>"none"</formula>
    </cfRule>
  </conditionalFormatting>
  <conditionalFormatting sqref="H29">
    <cfRule type="cellIs" dxfId="25" priority="27" operator="equal">
      <formula>"none"</formula>
    </cfRule>
  </conditionalFormatting>
  <conditionalFormatting sqref="J27">
    <cfRule type="cellIs" dxfId="24" priority="26" operator="equal">
      <formula>"none"</formula>
    </cfRule>
  </conditionalFormatting>
  <conditionalFormatting sqref="J29">
    <cfRule type="cellIs" dxfId="23" priority="25" operator="equal">
      <formula>"none"</formula>
    </cfRule>
  </conditionalFormatting>
  <conditionalFormatting sqref="F13:K14">
    <cfRule type="cellIs" dxfId="22" priority="24" operator="equal">
      <formula>"none"</formula>
    </cfRule>
  </conditionalFormatting>
  <conditionalFormatting sqref="I31">
    <cfRule type="cellIs" dxfId="21" priority="23" operator="equal">
      <formula>"none"</formula>
    </cfRule>
  </conditionalFormatting>
  <conditionalFormatting sqref="F18:K18">
    <cfRule type="cellIs" dxfId="20" priority="22" operator="equal">
      <formula>"none"</formula>
    </cfRule>
  </conditionalFormatting>
  <conditionalFormatting sqref="F20:K20">
    <cfRule type="cellIs" dxfId="19" priority="21" operator="equal">
      <formula>"none"</formula>
    </cfRule>
  </conditionalFormatting>
  <conditionalFormatting sqref="F10:K10">
    <cfRule type="cellIs" dxfId="18" priority="20" operator="equal">
      <formula>"none"</formula>
    </cfRule>
  </conditionalFormatting>
  <conditionalFormatting sqref="L15:L17 L19 L21:L29 L12 L5:L9 L41:L42 L31">
    <cfRule type="cellIs" dxfId="17" priority="19" operator="equal">
      <formula>"none"</formula>
    </cfRule>
  </conditionalFormatting>
  <conditionalFormatting sqref="L13:L14">
    <cfRule type="cellIs" dxfId="16" priority="18" operator="equal">
      <formula>"none"</formula>
    </cfRule>
  </conditionalFormatting>
  <conditionalFormatting sqref="L18">
    <cfRule type="cellIs" dxfId="15" priority="17" operator="equal">
      <formula>"none"</formula>
    </cfRule>
  </conditionalFormatting>
  <conditionalFormatting sqref="L20">
    <cfRule type="cellIs" dxfId="14" priority="16" operator="equal">
      <formula>"none"</formula>
    </cfRule>
  </conditionalFormatting>
  <conditionalFormatting sqref="M15:M17 M19 M21:M29 M5:M9 M11:M12 M31">
    <cfRule type="cellIs" dxfId="13" priority="14" operator="equal">
      <formula>"none"</formula>
    </cfRule>
  </conditionalFormatting>
  <conditionalFormatting sqref="M13:M14">
    <cfRule type="cellIs" dxfId="12" priority="13" operator="equal">
      <formula>"none"</formula>
    </cfRule>
  </conditionalFormatting>
  <conditionalFormatting sqref="M18">
    <cfRule type="cellIs" dxfId="11" priority="12" operator="equal">
      <formula>"none"</formula>
    </cfRule>
  </conditionalFormatting>
  <conditionalFormatting sqref="M20">
    <cfRule type="cellIs" dxfId="10" priority="11" operator="equal">
      <formula>"none"</formula>
    </cfRule>
  </conditionalFormatting>
  <conditionalFormatting sqref="M10">
    <cfRule type="cellIs" dxfId="9" priority="10" operator="equal">
      <formula>"none"</formula>
    </cfRule>
  </conditionalFormatting>
  <conditionalFormatting sqref="L10:L11">
    <cfRule type="cellIs" dxfId="8" priority="9" operator="equal">
      <formula>"none"</formula>
    </cfRule>
  </conditionalFormatting>
  <conditionalFormatting sqref="G31:H31">
    <cfRule type="cellIs" dxfId="7" priority="6" operator="equal">
      <formula>"none"</formula>
    </cfRule>
  </conditionalFormatting>
  <conditionalFormatting sqref="L35:L36">
    <cfRule type="cellIs" dxfId="6" priority="5" operator="equal">
      <formula>"none"</formula>
    </cfRule>
  </conditionalFormatting>
  <conditionalFormatting sqref="M35:M36">
    <cfRule type="cellIs" dxfId="5" priority="4" operator="equal">
      <formula>"none"</formula>
    </cfRule>
  </conditionalFormatting>
  <conditionalFormatting sqref="K40">
    <cfRule type="cellIs" dxfId="4" priority="3" operator="equal">
      <formula>"none"</formula>
    </cfRule>
  </conditionalFormatting>
  <conditionalFormatting sqref="J40">
    <cfRule type="cellIs" dxfId="3" priority="2" operator="equal">
      <formula>"none"</formula>
    </cfRule>
  </conditionalFormatting>
  <conditionalFormatting sqref="M40">
    <cfRule type="cellIs" dxfId="2" priority="1" operator="equal">
      <formula>"none"</formula>
    </cfRule>
  </conditionalFormatting>
  <printOptions horizontalCentered="1" verticalCentered="1" gridLines="1"/>
  <pageMargins left="0.45" right="0.45" top="0.5" bottom="0.5" header="0.3" footer="0.3"/>
  <pageSetup paperSize="17" scale="93" fitToHeight="2" orientation="landscape" r:id="rId1"/>
  <headerFooter>
    <oddHeader>Page &amp;P of &amp;N</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37"/>
  <sheetViews>
    <sheetView topLeftCell="A11" workbookViewId="0">
      <selection activeCell="C16" sqref="C16"/>
    </sheetView>
  </sheetViews>
  <sheetFormatPr defaultColWidth="8.88671875" defaultRowHeight="14.4" x14ac:dyDescent="0.3"/>
  <cols>
    <col min="1" max="1" width="13.33203125" style="102" customWidth="1"/>
    <col min="2" max="2" width="17.44140625" style="102" customWidth="1"/>
    <col min="3" max="3" width="13.5546875" style="102" customWidth="1"/>
    <col min="4" max="16384" width="8.88671875" style="102"/>
  </cols>
  <sheetData>
    <row r="1" spans="1:12" ht="78" customHeight="1" x14ac:dyDescent="0.3">
      <c r="A1" s="313" t="s">
        <v>285</v>
      </c>
      <c r="B1" s="313"/>
      <c r="C1" s="313"/>
      <c r="D1" s="313"/>
      <c r="E1" s="313"/>
      <c r="F1" s="313"/>
      <c r="G1" s="313"/>
      <c r="H1" s="313"/>
      <c r="I1" s="313"/>
      <c r="J1" s="313"/>
      <c r="K1" s="313"/>
      <c r="L1" s="313"/>
    </row>
    <row r="3" spans="1:12" x14ac:dyDescent="0.3">
      <c r="A3" s="153" t="s">
        <v>147</v>
      </c>
      <c r="B3" s="153"/>
      <c r="C3" s="153"/>
    </row>
    <row r="4" spans="1:12" x14ac:dyDescent="0.3">
      <c r="A4" s="153" t="s">
        <v>142</v>
      </c>
      <c r="B4" s="153">
        <v>30</v>
      </c>
      <c r="C4" s="153"/>
    </row>
    <row r="5" spans="1:12" ht="15" thickBot="1" x14ac:dyDescent="0.35">
      <c r="A5" s="153" t="s">
        <v>143</v>
      </c>
      <c r="B5" s="153">
        <v>1</v>
      </c>
      <c r="C5" s="153"/>
      <c r="D5" s="102" t="s">
        <v>144</v>
      </c>
      <c r="E5" s="102" t="s">
        <v>144</v>
      </c>
      <c r="F5" s="102" t="s">
        <v>144</v>
      </c>
      <c r="G5" s="102" t="s">
        <v>145</v>
      </c>
      <c r="H5" s="102" t="s">
        <v>145</v>
      </c>
      <c r="I5" s="102" t="s">
        <v>145</v>
      </c>
    </row>
    <row r="6" spans="1:12" ht="48.6" thickBot="1" x14ac:dyDescent="0.35">
      <c r="D6" s="103" t="s">
        <v>69</v>
      </c>
      <c r="E6" s="103" t="s">
        <v>70</v>
      </c>
      <c r="F6" s="103" t="s">
        <v>71</v>
      </c>
      <c r="G6" s="103" t="s">
        <v>72</v>
      </c>
      <c r="H6" s="103" t="s">
        <v>73</v>
      </c>
      <c r="I6" s="103" t="s">
        <v>25</v>
      </c>
      <c r="J6" s="104" t="s">
        <v>74</v>
      </c>
      <c r="K6" s="105" t="s">
        <v>75</v>
      </c>
      <c r="L6" s="106" t="s">
        <v>148</v>
      </c>
    </row>
    <row r="7" spans="1:12" ht="61.95" thickBot="1" x14ac:dyDescent="0.35">
      <c r="A7" s="107" t="s">
        <v>84</v>
      </c>
      <c r="B7" s="108" t="s">
        <v>84</v>
      </c>
      <c r="C7" s="108" t="s">
        <v>65</v>
      </c>
      <c r="D7" s="109">
        <v>0</v>
      </c>
      <c r="E7" s="109">
        <v>0</v>
      </c>
      <c r="F7" s="109">
        <v>0</v>
      </c>
      <c r="G7" s="109">
        <f>G8</f>
        <v>1</v>
      </c>
      <c r="H7" s="109">
        <v>0</v>
      </c>
      <c r="I7" s="109">
        <v>0</v>
      </c>
      <c r="J7" s="109">
        <v>0</v>
      </c>
      <c r="K7" s="110">
        <v>0</v>
      </c>
      <c r="L7" s="109">
        <v>0</v>
      </c>
    </row>
    <row r="8" spans="1:12" x14ac:dyDescent="0.3">
      <c r="A8" s="286" t="s">
        <v>2</v>
      </c>
      <c r="B8" s="111" t="s">
        <v>3</v>
      </c>
      <c r="C8" s="112" t="s">
        <v>4</v>
      </c>
      <c r="D8" s="113">
        <v>0</v>
      </c>
      <c r="E8" s="113">
        <v>0</v>
      </c>
      <c r="F8" s="113">
        <f>ROUNDUP(MAX($B$4/15,$B$5),0)</f>
        <v>2</v>
      </c>
      <c r="G8" s="113">
        <f t="shared" ref="G8:H22" si="0">ROUNDUP($B$4/30,0)</f>
        <v>1</v>
      </c>
      <c r="H8" s="113">
        <v>0</v>
      </c>
      <c r="I8" s="113">
        <v>0</v>
      </c>
      <c r="J8" s="113">
        <v>0</v>
      </c>
      <c r="K8" s="114">
        <v>0</v>
      </c>
      <c r="L8" s="115">
        <f t="shared" ref="L8:L35" si="1">SUM(D8:K8)</f>
        <v>3</v>
      </c>
    </row>
    <row r="9" spans="1:12" x14ac:dyDescent="0.3">
      <c r="A9" s="289"/>
      <c r="B9" s="116" t="s">
        <v>5</v>
      </c>
      <c r="C9" s="117" t="s">
        <v>6</v>
      </c>
      <c r="D9" s="118">
        <f>$B$5</f>
        <v>1</v>
      </c>
      <c r="E9" s="118">
        <f>$B$5</f>
        <v>1</v>
      </c>
      <c r="F9" s="118">
        <f>ROUNDUP(MAX($B$4/15,$B$5),0)</f>
        <v>2</v>
      </c>
      <c r="G9" s="118">
        <f t="shared" si="0"/>
        <v>1</v>
      </c>
      <c r="H9" s="118">
        <v>0</v>
      </c>
      <c r="I9" s="118">
        <v>0</v>
      </c>
      <c r="J9" s="118">
        <v>0</v>
      </c>
      <c r="K9" s="119">
        <v>0</v>
      </c>
      <c r="L9" s="120">
        <f t="shared" si="1"/>
        <v>5</v>
      </c>
    </row>
    <row r="10" spans="1:12" x14ac:dyDescent="0.3">
      <c r="A10" s="289"/>
      <c r="B10" s="116" t="s">
        <v>7</v>
      </c>
      <c r="C10" s="117" t="s">
        <v>8</v>
      </c>
      <c r="D10" s="118">
        <v>0</v>
      </c>
      <c r="E10" s="118">
        <v>0</v>
      </c>
      <c r="F10" s="118">
        <f>ROUNDUP(MAX($B$4/15,$B$5),0)</f>
        <v>2</v>
      </c>
      <c r="G10" s="118">
        <f t="shared" si="0"/>
        <v>1</v>
      </c>
      <c r="H10" s="118">
        <v>0</v>
      </c>
      <c r="I10" s="118">
        <v>0</v>
      </c>
      <c r="J10" s="118">
        <v>0</v>
      </c>
      <c r="K10" s="119">
        <v>0</v>
      </c>
      <c r="L10" s="120">
        <f t="shared" si="1"/>
        <v>3</v>
      </c>
    </row>
    <row r="11" spans="1:12" ht="15" thickBot="1" x14ac:dyDescent="0.35">
      <c r="A11" s="303"/>
      <c r="B11" s="121" t="s">
        <v>9</v>
      </c>
      <c r="C11" s="122" t="s">
        <v>10</v>
      </c>
      <c r="D11" s="123">
        <f>$B$5</f>
        <v>1</v>
      </c>
      <c r="E11" s="123">
        <f>$B$5</f>
        <v>1</v>
      </c>
      <c r="F11" s="123">
        <f>ROUNDUP(MAX($B$4/15,$B$5),0)</f>
        <v>2</v>
      </c>
      <c r="G11" s="123">
        <f t="shared" si="0"/>
        <v>1</v>
      </c>
      <c r="H11" s="123">
        <v>0</v>
      </c>
      <c r="I11" s="123">
        <v>0</v>
      </c>
      <c r="J11" s="123">
        <v>0</v>
      </c>
      <c r="K11" s="124">
        <v>0</v>
      </c>
      <c r="L11" s="125">
        <f t="shared" si="1"/>
        <v>5</v>
      </c>
    </row>
    <row r="12" spans="1:12" ht="15" thickBot="1" x14ac:dyDescent="0.35">
      <c r="A12" s="28" t="s">
        <v>11</v>
      </c>
      <c r="B12" s="134" t="s">
        <v>47</v>
      </c>
      <c r="C12" s="126" t="s">
        <v>91</v>
      </c>
      <c r="D12" s="127">
        <v>0</v>
      </c>
      <c r="E12" s="127">
        <v>0</v>
      </c>
      <c r="F12" s="127">
        <f>ROUNDUP(MAX($B$4/15,$B$5),0)</f>
        <v>2</v>
      </c>
      <c r="G12" s="109">
        <f>ROUNDUP($B$4/15,0)</f>
        <v>2</v>
      </c>
      <c r="H12" s="127">
        <f t="shared" si="0"/>
        <v>1</v>
      </c>
      <c r="I12" s="127">
        <v>0</v>
      </c>
      <c r="J12" s="127">
        <v>0</v>
      </c>
      <c r="K12" s="128">
        <v>0</v>
      </c>
      <c r="L12" s="129">
        <f t="shared" si="1"/>
        <v>5</v>
      </c>
    </row>
    <row r="13" spans="1:12" x14ac:dyDescent="0.3">
      <c r="A13" s="286" t="s">
        <v>17</v>
      </c>
      <c r="B13" s="65" t="s">
        <v>191</v>
      </c>
      <c r="C13" s="130" t="s">
        <v>92</v>
      </c>
      <c r="D13" s="113">
        <f>$B$5</f>
        <v>1</v>
      </c>
      <c r="E13" s="131">
        <f>D13+F13</f>
        <v>4</v>
      </c>
      <c r="F13" s="131">
        <f>ROUNDUP(MAX($B$4/10,$B$5),0)</f>
        <v>3</v>
      </c>
      <c r="G13" s="131">
        <f t="shared" si="0"/>
        <v>1</v>
      </c>
      <c r="H13" s="131">
        <v>0</v>
      </c>
      <c r="I13" s="131">
        <f>ROUNDUP($B$4/30,0)</f>
        <v>1</v>
      </c>
      <c r="J13" s="131">
        <v>0</v>
      </c>
      <c r="K13" s="131">
        <v>0</v>
      </c>
      <c r="L13" s="115">
        <f t="shared" ref="L13" si="2">SUM(D13:K13)</f>
        <v>10</v>
      </c>
    </row>
    <row r="14" spans="1:12" ht="21" thickBot="1" x14ac:dyDescent="0.35">
      <c r="A14" s="288"/>
      <c r="B14" s="76" t="s">
        <v>192</v>
      </c>
      <c r="C14" s="132" t="s">
        <v>149</v>
      </c>
      <c r="D14" s="118">
        <f>$B$5</f>
        <v>1</v>
      </c>
      <c r="E14" s="133">
        <f>D14+F14</f>
        <v>4</v>
      </c>
      <c r="F14" s="133">
        <f>ROUNDUP(MAX($B$4/10,$B$5),0)</f>
        <v>3</v>
      </c>
      <c r="G14" s="133">
        <f t="shared" si="0"/>
        <v>1</v>
      </c>
      <c r="H14" s="133">
        <v>0</v>
      </c>
      <c r="I14" s="133">
        <f>ROUNDUP($B$4/30,0)</f>
        <v>1</v>
      </c>
      <c r="J14" s="133">
        <v>0</v>
      </c>
      <c r="K14" s="133">
        <v>0</v>
      </c>
      <c r="L14" s="120">
        <f t="shared" si="1"/>
        <v>10</v>
      </c>
    </row>
    <row r="15" spans="1:12" ht="20.399999999999999" x14ac:dyDescent="0.3">
      <c r="A15" s="286" t="s">
        <v>19</v>
      </c>
      <c r="B15" s="134" t="s">
        <v>76</v>
      </c>
      <c r="C15" s="112" t="s">
        <v>286</v>
      </c>
      <c r="D15" s="113">
        <f>$B$5</f>
        <v>1</v>
      </c>
      <c r="E15" s="131">
        <f>D15+F15</f>
        <v>2</v>
      </c>
      <c r="F15" s="113">
        <f>ROUNDUP(MAX($B$4/30,$B$5),0)</f>
        <v>1</v>
      </c>
      <c r="G15" s="113">
        <f t="shared" si="0"/>
        <v>1</v>
      </c>
      <c r="H15" s="113">
        <v>0</v>
      </c>
      <c r="I15" s="131">
        <f>ROUNDUP($B$4/30,0)</f>
        <v>1</v>
      </c>
      <c r="J15" s="113">
        <v>0</v>
      </c>
      <c r="K15" s="114">
        <v>0</v>
      </c>
      <c r="L15" s="115">
        <f>SUM(D15:K15)</f>
        <v>6</v>
      </c>
    </row>
    <row r="16" spans="1:12" ht="15" thickBot="1" x14ac:dyDescent="0.35">
      <c r="A16" s="314"/>
      <c r="B16" s="32" t="s">
        <v>77</v>
      </c>
      <c r="C16" s="135" t="s">
        <v>67</v>
      </c>
      <c r="D16" s="123">
        <f>$B$5</f>
        <v>1</v>
      </c>
      <c r="E16" s="136">
        <f>D16+F16</f>
        <v>2</v>
      </c>
      <c r="F16" s="123">
        <f>ROUNDUP(MAX($B$4/30,$B$5),0)</f>
        <v>1</v>
      </c>
      <c r="G16" s="123">
        <f t="shared" si="0"/>
        <v>1</v>
      </c>
      <c r="H16" s="123">
        <v>0</v>
      </c>
      <c r="I16" s="133">
        <f>ROUNDUP($B$4/30,0)</f>
        <v>1</v>
      </c>
      <c r="J16" s="123">
        <v>0</v>
      </c>
      <c r="K16" s="124">
        <v>0</v>
      </c>
      <c r="L16" s="125">
        <f>SUM(D16:K16)</f>
        <v>6</v>
      </c>
    </row>
    <row r="17" spans="1:13" x14ac:dyDescent="0.3">
      <c r="A17" s="286" t="s">
        <v>28</v>
      </c>
      <c r="B17" s="134" t="s">
        <v>29</v>
      </c>
      <c r="C17" s="112" t="s">
        <v>30</v>
      </c>
      <c r="D17" s="137">
        <v>0</v>
      </c>
      <c r="E17" s="137">
        <v>0</v>
      </c>
      <c r="F17" s="137">
        <v>0</v>
      </c>
      <c r="G17" s="137">
        <f t="shared" si="0"/>
        <v>1</v>
      </c>
      <c r="H17" s="137">
        <v>0</v>
      </c>
      <c r="I17" s="137">
        <v>0</v>
      </c>
      <c r="J17" s="137">
        <v>0</v>
      </c>
      <c r="K17" s="138">
        <v>0</v>
      </c>
      <c r="L17" s="115">
        <f t="shared" si="1"/>
        <v>1</v>
      </c>
    </row>
    <row r="18" spans="1:13" ht="20.399999999999999" x14ac:dyDescent="0.3">
      <c r="A18" s="287"/>
      <c r="B18" s="139" t="s">
        <v>31</v>
      </c>
      <c r="C18" s="140" t="s">
        <v>32</v>
      </c>
      <c r="D18" s="141">
        <v>0</v>
      </c>
      <c r="E18" s="141">
        <v>0</v>
      </c>
      <c r="F18" s="141">
        <v>0</v>
      </c>
      <c r="G18" s="141">
        <f t="shared" si="0"/>
        <v>1</v>
      </c>
      <c r="H18" s="141">
        <v>0</v>
      </c>
      <c r="I18" s="141">
        <v>0</v>
      </c>
      <c r="J18" s="141">
        <v>0</v>
      </c>
      <c r="K18" s="142">
        <v>0</v>
      </c>
      <c r="L18" s="120">
        <f t="shared" si="1"/>
        <v>1</v>
      </c>
    </row>
    <row r="19" spans="1:13" x14ac:dyDescent="0.3">
      <c r="A19" s="287"/>
      <c r="B19" s="139" t="s">
        <v>33</v>
      </c>
      <c r="C19" s="117" t="s">
        <v>34</v>
      </c>
      <c r="D19" s="141">
        <v>0</v>
      </c>
      <c r="E19" s="141">
        <v>0</v>
      </c>
      <c r="F19" s="141">
        <v>0</v>
      </c>
      <c r="G19" s="141">
        <f t="shared" si="0"/>
        <v>1</v>
      </c>
      <c r="H19" s="141">
        <v>0</v>
      </c>
      <c r="I19" s="141">
        <v>0</v>
      </c>
      <c r="J19" s="141">
        <v>0</v>
      </c>
      <c r="K19" s="142">
        <v>0</v>
      </c>
      <c r="L19" s="120">
        <f t="shared" si="1"/>
        <v>1</v>
      </c>
    </row>
    <row r="20" spans="1:13" x14ac:dyDescent="0.3">
      <c r="A20" s="287"/>
      <c r="B20" s="139" t="s">
        <v>39</v>
      </c>
      <c r="C20" s="117" t="s">
        <v>40</v>
      </c>
      <c r="D20" s="118">
        <v>0</v>
      </c>
      <c r="E20" s="118">
        <v>0</v>
      </c>
      <c r="F20" s="118">
        <v>0</v>
      </c>
      <c r="G20" s="118">
        <f t="shared" si="0"/>
        <v>1</v>
      </c>
      <c r="H20" s="118">
        <v>0</v>
      </c>
      <c r="I20" s="118">
        <v>0</v>
      </c>
      <c r="J20" s="118">
        <v>0</v>
      </c>
      <c r="K20" s="119">
        <v>0</v>
      </c>
      <c r="L20" s="120">
        <f t="shared" si="1"/>
        <v>1</v>
      </c>
    </row>
    <row r="21" spans="1:13" x14ac:dyDescent="0.3">
      <c r="A21" s="287"/>
      <c r="B21" s="139" t="s">
        <v>35</v>
      </c>
      <c r="C21" s="117" t="s">
        <v>36</v>
      </c>
      <c r="D21" s="118">
        <v>0</v>
      </c>
      <c r="E21" s="118">
        <v>0</v>
      </c>
      <c r="F21" s="118">
        <v>0</v>
      </c>
      <c r="G21" s="118">
        <f t="shared" si="0"/>
        <v>1</v>
      </c>
      <c r="H21" s="118">
        <v>0</v>
      </c>
      <c r="I21" s="118">
        <v>0</v>
      </c>
      <c r="J21" s="118">
        <v>0</v>
      </c>
      <c r="K21" s="119">
        <v>0</v>
      </c>
      <c r="L21" s="120">
        <f t="shared" si="1"/>
        <v>1</v>
      </c>
    </row>
    <row r="22" spans="1:13" ht="15" thickBot="1" x14ac:dyDescent="0.35">
      <c r="A22" s="288"/>
      <c r="B22" s="143" t="s">
        <v>37</v>
      </c>
      <c r="C22" s="135" t="s">
        <v>38</v>
      </c>
      <c r="D22" s="123">
        <v>0</v>
      </c>
      <c r="E22" s="123">
        <v>0</v>
      </c>
      <c r="F22" s="123">
        <v>0</v>
      </c>
      <c r="G22" s="123">
        <f t="shared" si="0"/>
        <v>1</v>
      </c>
      <c r="H22" s="123">
        <v>0</v>
      </c>
      <c r="I22" s="123">
        <v>0</v>
      </c>
      <c r="J22" s="123">
        <v>0</v>
      </c>
      <c r="K22" s="124">
        <v>0</v>
      </c>
      <c r="L22" s="125">
        <f t="shared" si="1"/>
        <v>1</v>
      </c>
    </row>
    <row r="23" spans="1:13" ht="30.6" x14ac:dyDescent="0.3">
      <c r="A23" s="287" t="s">
        <v>146</v>
      </c>
      <c r="B23" s="130" t="s">
        <v>86</v>
      </c>
      <c r="C23" s="130" t="s">
        <v>21</v>
      </c>
      <c r="D23" s="154">
        <v>0</v>
      </c>
      <c r="E23" s="154">
        <v>0</v>
      </c>
      <c r="F23" s="154">
        <v>0</v>
      </c>
      <c r="G23" s="154">
        <v>0</v>
      </c>
      <c r="H23" s="154">
        <v>0</v>
      </c>
      <c r="I23" s="154">
        <v>0</v>
      </c>
      <c r="J23" s="154">
        <v>0</v>
      </c>
      <c r="K23" s="154">
        <f>ROUNDUP(B4/30,0)</f>
        <v>1</v>
      </c>
      <c r="L23" s="115">
        <f t="shared" si="1"/>
        <v>1</v>
      </c>
    </row>
    <row r="24" spans="1:13" ht="40.799999999999997" x14ac:dyDescent="0.3">
      <c r="A24" s="287"/>
      <c r="B24" s="144" t="s">
        <v>87</v>
      </c>
      <c r="C24" s="144" t="s">
        <v>190</v>
      </c>
      <c r="D24" s="155">
        <v>0</v>
      </c>
      <c r="E24" s="155">
        <v>0</v>
      </c>
      <c r="F24" s="155">
        <v>0</v>
      </c>
      <c r="G24" s="155">
        <v>0</v>
      </c>
      <c r="H24" s="155">
        <v>0</v>
      </c>
      <c r="I24" s="155">
        <v>0</v>
      </c>
      <c r="J24" s="155">
        <v>0</v>
      </c>
      <c r="K24" s="155">
        <f>ROUNDUP(B4/30,0)</f>
        <v>1</v>
      </c>
      <c r="L24" s="120">
        <f t="shared" si="1"/>
        <v>1</v>
      </c>
    </row>
    <row r="25" spans="1:13" ht="20.399999999999999" x14ac:dyDescent="0.3">
      <c r="A25" s="306"/>
      <c r="B25" s="144" t="s">
        <v>23</v>
      </c>
      <c r="C25" s="144" t="s">
        <v>24</v>
      </c>
      <c r="D25" s="155">
        <v>0</v>
      </c>
      <c r="E25" s="155">
        <v>0</v>
      </c>
      <c r="F25" s="155">
        <f>(ROUNDUP(MAX((B4/10),B5),0))</f>
        <v>3</v>
      </c>
      <c r="G25" s="155">
        <v>0</v>
      </c>
      <c r="H25" s="155">
        <v>0</v>
      </c>
      <c r="I25" s="155">
        <f>(ROUNDUP(MAX((B4/10),B5),0))</f>
        <v>3</v>
      </c>
      <c r="J25" s="155">
        <v>0</v>
      </c>
      <c r="K25" s="155">
        <v>0</v>
      </c>
      <c r="L25" s="120">
        <f t="shared" si="1"/>
        <v>6</v>
      </c>
      <c r="M25" t="s">
        <v>197</v>
      </c>
    </row>
    <row r="26" spans="1:13" ht="21" thickBot="1" x14ac:dyDescent="0.35">
      <c r="A26" s="307"/>
      <c r="B26" s="145" t="s">
        <v>26</v>
      </c>
      <c r="C26" s="132" t="s">
        <v>27</v>
      </c>
      <c r="D26" s="156">
        <v>0</v>
      </c>
      <c r="E26" s="156">
        <v>0</v>
      </c>
      <c r="F26" s="156">
        <f>(ROUNDUP(MAX((B4/10),B5),0))</f>
        <v>3</v>
      </c>
      <c r="G26" s="156">
        <v>0</v>
      </c>
      <c r="H26" s="156">
        <v>0</v>
      </c>
      <c r="I26" s="156">
        <f>(ROUNDUP(MAX((B4/10),B5),0))</f>
        <v>3</v>
      </c>
      <c r="J26" s="156">
        <v>0</v>
      </c>
      <c r="K26" s="156">
        <v>0</v>
      </c>
      <c r="L26" s="125">
        <f t="shared" si="1"/>
        <v>6</v>
      </c>
    </row>
    <row r="27" spans="1:13" ht="20.399999999999999" x14ac:dyDescent="0.3">
      <c r="A27" s="286" t="s">
        <v>12</v>
      </c>
      <c r="B27" s="134" t="s">
        <v>95</v>
      </c>
      <c r="C27" s="146" t="s">
        <v>13</v>
      </c>
      <c r="D27" s="118">
        <v>0</v>
      </c>
      <c r="E27" s="118">
        <v>0</v>
      </c>
      <c r="F27" s="118">
        <v>0</v>
      </c>
      <c r="G27" s="118">
        <v>0</v>
      </c>
      <c r="H27" s="118">
        <v>0</v>
      </c>
      <c r="I27" s="118">
        <v>0</v>
      </c>
      <c r="J27" s="118">
        <v>0</v>
      </c>
      <c r="K27" s="118">
        <v>0</v>
      </c>
      <c r="L27" s="120">
        <f t="shared" si="1"/>
        <v>0</v>
      </c>
    </row>
    <row r="28" spans="1:13" ht="48" x14ac:dyDescent="0.3">
      <c r="A28" s="287"/>
      <c r="B28" s="139" t="s">
        <v>193</v>
      </c>
      <c r="C28" s="147" t="s">
        <v>131</v>
      </c>
      <c r="D28" s="118">
        <v>0</v>
      </c>
      <c r="E28" s="118">
        <v>0</v>
      </c>
      <c r="F28" s="118">
        <v>0</v>
      </c>
      <c r="G28" s="118">
        <v>0</v>
      </c>
      <c r="H28" s="118">
        <v>0</v>
      </c>
      <c r="I28" s="118">
        <v>0</v>
      </c>
      <c r="J28" s="118">
        <v>0</v>
      </c>
      <c r="K28" s="118">
        <v>0</v>
      </c>
      <c r="L28" s="120">
        <f t="shared" si="1"/>
        <v>0</v>
      </c>
    </row>
    <row r="29" spans="1:13" x14ac:dyDescent="0.3">
      <c r="A29" s="287"/>
      <c r="B29" s="148" t="s">
        <v>97</v>
      </c>
      <c r="C29" s="149" t="s">
        <v>14</v>
      </c>
      <c r="D29" s="118">
        <v>0</v>
      </c>
      <c r="E29" s="118">
        <v>0</v>
      </c>
      <c r="F29" s="118">
        <v>0</v>
      </c>
      <c r="G29" s="118">
        <v>0</v>
      </c>
      <c r="H29" s="118">
        <v>0</v>
      </c>
      <c r="I29" s="118">
        <v>0</v>
      </c>
      <c r="J29" s="118">
        <v>0</v>
      </c>
      <c r="K29" s="118">
        <v>0</v>
      </c>
      <c r="L29" s="120">
        <f t="shared" si="1"/>
        <v>0</v>
      </c>
    </row>
    <row r="30" spans="1:13" x14ac:dyDescent="0.3">
      <c r="A30" s="287"/>
      <c r="B30" s="139" t="s">
        <v>98</v>
      </c>
      <c r="C30" s="149" t="s">
        <v>14</v>
      </c>
      <c r="D30" s="118">
        <v>0</v>
      </c>
      <c r="E30" s="118">
        <v>0</v>
      </c>
      <c r="F30" s="118">
        <v>0</v>
      </c>
      <c r="G30" s="118">
        <v>0</v>
      </c>
      <c r="H30" s="118">
        <v>0</v>
      </c>
      <c r="I30" s="118">
        <v>0</v>
      </c>
      <c r="J30" s="118">
        <v>0</v>
      </c>
      <c r="K30" s="118">
        <v>0</v>
      </c>
      <c r="L30" s="120">
        <f t="shared" si="1"/>
        <v>0</v>
      </c>
    </row>
    <row r="31" spans="1:13" ht="40.799999999999997" x14ac:dyDescent="0.3">
      <c r="A31" s="287"/>
      <c r="B31" s="16" t="s">
        <v>136</v>
      </c>
      <c r="C31" s="149" t="s">
        <v>14</v>
      </c>
      <c r="D31" s="118">
        <v>0</v>
      </c>
      <c r="E31" s="118">
        <v>0</v>
      </c>
      <c r="F31" s="118">
        <v>0</v>
      </c>
      <c r="G31" s="118">
        <v>0</v>
      </c>
      <c r="H31" s="118">
        <v>0</v>
      </c>
      <c r="I31" s="118">
        <v>0</v>
      </c>
      <c r="J31" s="118">
        <v>0</v>
      </c>
      <c r="K31" s="118">
        <v>0</v>
      </c>
      <c r="L31" s="120">
        <f t="shared" si="1"/>
        <v>0</v>
      </c>
    </row>
    <row r="32" spans="1:13" x14ac:dyDescent="0.3">
      <c r="A32" s="287"/>
      <c r="B32" s="139" t="s">
        <v>15</v>
      </c>
      <c r="C32" s="140" t="s">
        <v>54</v>
      </c>
      <c r="D32" s="118">
        <v>0</v>
      </c>
      <c r="E32" s="118">
        <v>0</v>
      </c>
      <c r="F32" s="118">
        <v>0</v>
      </c>
      <c r="G32" s="118">
        <v>0</v>
      </c>
      <c r="H32" s="118">
        <v>0</v>
      </c>
      <c r="I32" s="118">
        <v>0</v>
      </c>
      <c r="J32" s="118">
        <v>0</v>
      </c>
      <c r="K32" s="118">
        <v>0</v>
      </c>
      <c r="L32" s="120">
        <f t="shared" si="1"/>
        <v>0</v>
      </c>
    </row>
    <row r="33" spans="1:12" ht="20.399999999999999" x14ac:dyDescent="0.3">
      <c r="A33" s="287"/>
      <c r="B33" s="139" t="s">
        <v>16</v>
      </c>
      <c r="C33" s="149" t="s">
        <v>89</v>
      </c>
      <c r="D33" s="118">
        <v>0</v>
      </c>
      <c r="E33" s="118">
        <v>0</v>
      </c>
      <c r="F33" s="118">
        <v>0</v>
      </c>
      <c r="G33" s="118">
        <v>0</v>
      </c>
      <c r="H33" s="118">
        <v>0</v>
      </c>
      <c r="I33" s="118">
        <v>0</v>
      </c>
      <c r="J33" s="118">
        <v>0</v>
      </c>
      <c r="K33" s="118">
        <v>0</v>
      </c>
      <c r="L33" s="120">
        <f t="shared" si="1"/>
        <v>0</v>
      </c>
    </row>
    <row r="34" spans="1:12" ht="40.799999999999997" x14ac:dyDescent="0.3">
      <c r="A34" s="287"/>
      <c r="B34" s="139" t="s">
        <v>133</v>
      </c>
      <c r="C34" s="150" t="s">
        <v>132</v>
      </c>
      <c r="D34" s="118">
        <v>0</v>
      </c>
      <c r="E34" s="118">
        <v>0</v>
      </c>
      <c r="F34" s="118">
        <v>0</v>
      </c>
      <c r="G34" s="118">
        <v>0</v>
      </c>
      <c r="H34" s="118">
        <v>0</v>
      </c>
      <c r="I34" s="118">
        <v>0</v>
      </c>
      <c r="J34" s="118">
        <v>0</v>
      </c>
      <c r="K34" s="118">
        <v>0</v>
      </c>
      <c r="L34" s="120">
        <v>0</v>
      </c>
    </row>
    <row r="35" spans="1:12" ht="41.4" thickBot="1" x14ac:dyDescent="0.35">
      <c r="A35" s="288"/>
      <c r="B35" s="143" t="s">
        <v>134</v>
      </c>
      <c r="C35" s="151" t="s">
        <v>135</v>
      </c>
      <c r="D35" s="123">
        <v>0</v>
      </c>
      <c r="E35" s="123">
        <v>0</v>
      </c>
      <c r="F35" s="123">
        <v>0</v>
      </c>
      <c r="G35" s="123">
        <v>0</v>
      </c>
      <c r="H35" s="123">
        <v>0</v>
      </c>
      <c r="I35" s="123">
        <v>0</v>
      </c>
      <c r="J35" s="123">
        <v>0</v>
      </c>
      <c r="K35" s="123">
        <v>0</v>
      </c>
      <c r="L35" s="125">
        <f t="shared" si="1"/>
        <v>0</v>
      </c>
    </row>
    <row r="37" spans="1:12" x14ac:dyDescent="0.3">
      <c r="L37" s="152">
        <f>SUM(L7:L35)</f>
        <v>73</v>
      </c>
    </row>
  </sheetData>
  <mergeCells count="7">
    <mergeCell ref="A1:L1"/>
    <mergeCell ref="A27:A35"/>
    <mergeCell ref="A8:A11"/>
    <mergeCell ref="A15:A16"/>
    <mergeCell ref="A17:A22"/>
    <mergeCell ref="A23:A26"/>
    <mergeCell ref="A13:A14"/>
  </mergeCells>
  <conditionalFormatting sqref="C9">
    <cfRule type="cellIs" dxfId="1" priority="3" operator="equal">
      <formula>0</formula>
    </cfRule>
  </conditionalFormatting>
  <pageMargins left="0.7" right="0.7" top="0.75" bottom="0.75" header="0.3" footer="0.3"/>
  <pageSetup orientation="portrait" r:id="rId1"/>
  <ignoredErrors>
    <ignoredError sqref="G12 L13" formula="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8"/>
  <sheetViews>
    <sheetView workbookViewId="0">
      <pane ySplit="1332" topLeftCell="A11" activePane="bottomLeft"/>
      <selection activeCell="G1" sqref="G1:I1048576"/>
      <selection pane="bottomLeft" activeCell="C14" sqref="C14"/>
    </sheetView>
  </sheetViews>
  <sheetFormatPr defaultColWidth="8.88671875" defaultRowHeight="10.199999999999999" x14ac:dyDescent="0.3"/>
  <cols>
    <col min="1" max="1" width="16.33203125" style="1" customWidth="1"/>
    <col min="2" max="2" width="20.44140625" style="1" customWidth="1"/>
    <col min="3" max="3" width="15.44140625" style="1" customWidth="1"/>
    <col min="4" max="4" width="23.6640625" style="1" customWidth="1"/>
    <col min="5" max="5" width="15.109375" style="80" customWidth="1"/>
    <col min="6" max="6" width="18.6640625" style="192" customWidth="1"/>
    <col min="7" max="7" width="24.33203125" style="195" customWidth="1"/>
    <col min="8" max="8" width="16.5546875" style="195" customWidth="1"/>
    <col min="9" max="9" width="18.6640625" style="196" customWidth="1"/>
    <col min="10" max="10" width="31" style="196" customWidth="1"/>
    <col min="11" max="16384" width="8.88671875" style="1"/>
  </cols>
  <sheetData>
    <row r="2" spans="1:10" ht="10.95" thickBot="1" x14ac:dyDescent="0.35"/>
    <row r="3" spans="1:10" ht="42" customHeight="1" thickBot="1" x14ac:dyDescent="0.35">
      <c r="A3" s="80"/>
      <c r="B3" s="183" t="s">
        <v>0</v>
      </c>
      <c r="C3" s="184" t="s">
        <v>1</v>
      </c>
      <c r="D3" s="185" t="s">
        <v>108</v>
      </c>
      <c r="E3" s="184" t="s">
        <v>109</v>
      </c>
      <c r="F3" s="193" t="s">
        <v>129</v>
      </c>
      <c r="G3" s="193" t="s">
        <v>217</v>
      </c>
      <c r="H3" s="193" t="s">
        <v>218</v>
      </c>
      <c r="I3" s="193" t="s">
        <v>220</v>
      </c>
      <c r="J3" s="197" t="s">
        <v>81</v>
      </c>
    </row>
    <row r="4" spans="1:10" ht="66" customHeight="1" thickBot="1" x14ac:dyDescent="0.35">
      <c r="A4" s="181" t="s">
        <v>84</v>
      </c>
      <c r="B4" s="8" t="s">
        <v>84</v>
      </c>
      <c r="C4" s="8" t="s">
        <v>65</v>
      </c>
      <c r="D4" s="96" t="s">
        <v>42</v>
      </c>
      <c r="E4" s="8" t="s">
        <v>110</v>
      </c>
      <c r="F4" s="194"/>
      <c r="G4" s="198"/>
      <c r="H4" s="198"/>
      <c r="I4" s="199"/>
      <c r="J4" s="200"/>
    </row>
    <row r="5" spans="1:10" ht="30.6" x14ac:dyDescent="0.3">
      <c r="A5" s="316" t="s">
        <v>2</v>
      </c>
      <c r="B5" s="9" t="s">
        <v>3</v>
      </c>
      <c r="C5" s="9" t="s">
        <v>4</v>
      </c>
      <c r="D5" s="97" t="s">
        <v>43</v>
      </c>
      <c r="E5" s="81" t="s">
        <v>111</v>
      </c>
      <c r="F5" s="225" t="s">
        <v>112</v>
      </c>
      <c r="G5" s="218" t="s">
        <v>158</v>
      </c>
      <c r="H5" s="207" t="s">
        <v>159</v>
      </c>
      <c r="I5" s="226"/>
      <c r="J5" s="227"/>
    </row>
    <row r="6" spans="1:10" ht="30.6" x14ac:dyDescent="0.3">
      <c r="A6" s="327"/>
      <c r="B6" s="11" t="s">
        <v>5</v>
      </c>
      <c r="C6" s="163" t="s">
        <v>6</v>
      </c>
      <c r="D6" s="162" t="s">
        <v>44</v>
      </c>
      <c r="E6" s="160" t="s">
        <v>111</v>
      </c>
      <c r="F6" s="211" t="s">
        <v>113</v>
      </c>
      <c r="G6" s="228" t="s">
        <v>160</v>
      </c>
      <c r="H6" s="228" t="s">
        <v>161</v>
      </c>
      <c r="I6" s="229"/>
      <c r="J6" s="230"/>
    </row>
    <row r="7" spans="1:10" ht="30.6" x14ac:dyDescent="0.3">
      <c r="A7" s="327"/>
      <c r="B7" s="11" t="s">
        <v>7</v>
      </c>
      <c r="C7" s="163" t="s">
        <v>198</v>
      </c>
      <c r="D7" s="162" t="s">
        <v>45</v>
      </c>
      <c r="E7" s="160" t="s">
        <v>111</v>
      </c>
      <c r="F7" s="211" t="s">
        <v>114</v>
      </c>
      <c r="G7" s="228" t="s">
        <v>162</v>
      </c>
      <c r="H7" s="231" t="s">
        <v>159</v>
      </c>
      <c r="I7" s="229"/>
      <c r="J7" s="230"/>
    </row>
    <row r="8" spans="1:10" ht="31.2" thickBot="1" x14ac:dyDescent="0.35">
      <c r="A8" s="328"/>
      <c r="B8" s="13" t="s">
        <v>9</v>
      </c>
      <c r="C8" s="82" t="s">
        <v>10</v>
      </c>
      <c r="D8" s="63" t="s">
        <v>46</v>
      </c>
      <c r="E8" s="24" t="s">
        <v>111</v>
      </c>
      <c r="F8" s="212" t="s">
        <v>115</v>
      </c>
      <c r="G8" s="232" t="s">
        <v>158</v>
      </c>
      <c r="H8" s="233" t="s">
        <v>159</v>
      </c>
      <c r="I8" s="234"/>
      <c r="J8" s="235"/>
    </row>
    <row r="9" spans="1:10" ht="82.2" thickBot="1" x14ac:dyDescent="0.35">
      <c r="A9" s="272" t="s">
        <v>11</v>
      </c>
      <c r="B9" s="83" t="s">
        <v>47</v>
      </c>
      <c r="C9" s="84" t="s">
        <v>91</v>
      </c>
      <c r="D9" s="85" t="s">
        <v>130</v>
      </c>
      <c r="E9" s="98" t="s">
        <v>111</v>
      </c>
      <c r="F9" s="217" t="s">
        <v>116</v>
      </c>
      <c r="G9" s="271" t="s">
        <v>283</v>
      </c>
      <c r="H9" s="198" t="s">
        <v>159</v>
      </c>
      <c r="I9" s="214" t="s">
        <v>171</v>
      </c>
      <c r="J9" s="200"/>
    </row>
    <row r="10" spans="1:10" ht="61.2" x14ac:dyDescent="0.3">
      <c r="A10" s="329" t="s">
        <v>17</v>
      </c>
      <c r="B10" s="182" t="s">
        <v>210</v>
      </c>
      <c r="C10" s="95" t="s">
        <v>92</v>
      </c>
      <c r="D10" s="161" t="s">
        <v>56</v>
      </c>
      <c r="E10" s="100" t="s">
        <v>111</v>
      </c>
      <c r="F10" s="236" t="s">
        <v>117</v>
      </c>
      <c r="G10" s="218" t="s">
        <v>163</v>
      </c>
      <c r="H10" s="207" t="s">
        <v>159</v>
      </c>
      <c r="I10" s="237" t="s">
        <v>171</v>
      </c>
      <c r="J10" s="227"/>
    </row>
    <row r="11" spans="1:10" ht="30.6" x14ac:dyDescent="0.3">
      <c r="A11" s="330"/>
      <c r="B11" s="79" t="s">
        <v>192</v>
      </c>
      <c r="C11" s="163" t="s">
        <v>149</v>
      </c>
      <c r="D11" s="162" t="s">
        <v>150</v>
      </c>
      <c r="E11" s="160" t="s">
        <v>111</v>
      </c>
      <c r="F11" s="211" t="s">
        <v>151</v>
      </c>
      <c r="G11" s="228" t="s">
        <v>164</v>
      </c>
      <c r="H11" s="231" t="s">
        <v>159</v>
      </c>
      <c r="I11" s="238" t="s">
        <v>171</v>
      </c>
      <c r="J11" s="230"/>
    </row>
    <row r="12" spans="1:10" ht="31.2" thickBot="1" x14ac:dyDescent="0.35">
      <c r="A12" s="285"/>
      <c r="B12" s="164" t="s">
        <v>152</v>
      </c>
      <c r="C12" s="169" t="s">
        <v>18</v>
      </c>
      <c r="D12" s="166" t="s">
        <v>118</v>
      </c>
      <c r="E12" s="167" t="s">
        <v>111</v>
      </c>
      <c r="F12" s="239" t="s">
        <v>119</v>
      </c>
      <c r="G12" s="204"/>
      <c r="H12" s="204"/>
      <c r="I12" s="205"/>
      <c r="J12" s="206"/>
    </row>
    <row r="13" spans="1:10" ht="30.6" x14ac:dyDescent="0.3">
      <c r="A13" s="315" t="s">
        <v>19</v>
      </c>
      <c r="B13" s="93" t="s">
        <v>76</v>
      </c>
      <c r="C13" s="91" t="s">
        <v>286</v>
      </c>
      <c r="D13" s="161" t="s">
        <v>48</v>
      </c>
      <c r="E13" s="100" t="s">
        <v>111</v>
      </c>
      <c r="F13" s="236" t="s">
        <v>154</v>
      </c>
      <c r="G13" s="271" t="s">
        <v>283</v>
      </c>
      <c r="H13" s="207" t="s">
        <v>159</v>
      </c>
      <c r="I13" s="237" t="s">
        <v>171</v>
      </c>
      <c r="J13" s="227"/>
    </row>
    <row r="14" spans="1:10" ht="30.6" x14ac:dyDescent="0.3">
      <c r="A14" s="316"/>
      <c r="B14" s="160" t="s">
        <v>77</v>
      </c>
      <c r="C14" s="163" t="s">
        <v>67</v>
      </c>
      <c r="D14" s="162" t="s">
        <v>66</v>
      </c>
      <c r="E14" s="160" t="s">
        <v>111</v>
      </c>
      <c r="F14" s="211" t="s">
        <v>120</v>
      </c>
      <c r="G14" s="228" t="s">
        <v>165</v>
      </c>
      <c r="H14" s="228" t="s">
        <v>161</v>
      </c>
      <c r="I14" s="238" t="s">
        <v>171</v>
      </c>
      <c r="J14" s="230"/>
    </row>
    <row r="15" spans="1:10" ht="31.2" thickBot="1" x14ac:dyDescent="0.35">
      <c r="A15" s="317"/>
      <c r="B15" s="164" t="s">
        <v>202</v>
      </c>
      <c r="C15" s="165" t="s">
        <v>18</v>
      </c>
      <c r="D15" s="166" t="s">
        <v>118</v>
      </c>
      <c r="E15" s="167" t="s">
        <v>111</v>
      </c>
      <c r="F15" s="239" t="s">
        <v>119</v>
      </c>
      <c r="G15" s="204"/>
      <c r="H15" s="204"/>
      <c r="I15" s="205"/>
      <c r="J15" s="206"/>
    </row>
    <row r="16" spans="1:10" ht="30.6" x14ac:dyDescent="0.3">
      <c r="A16" s="315" t="s">
        <v>28</v>
      </c>
      <c r="B16" s="93" t="s">
        <v>29</v>
      </c>
      <c r="C16" s="91" t="s">
        <v>30</v>
      </c>
      <c r="D16" s="161" t="s">
        <v>50</v>
      </c>
      <c r="E16" s="100" t="s">
        <v>111</v>
      </c>
      <c r="F16" s="236" t="s">
        <v>121</v>
      </c>
      <c r="G16" s="218" t="s">
        <v>166</v>
      </c>
      <c r="H16" s="207" t="s">
        <v>159</v>
      </c>
      <c r="I16" s="237" t="s">
        <v>171</v>
      </c>
      <c r="J16" s="227"/>
    </row>
    <row r="17" spans="1:10" ht="20.399999999999999" x14ac:dyDescent="0.3">
      <c r="A17" s="316"/>
      <c r="B17" s="90" t="s">
        <v>31</v>
      </c>
      <c r="C17" s="94" t="s">
        <v>32</v>
      </c>
      <c r="D17" s="162" t="s">
        <v>51</v>
      </c>
      <c r="E17" s="101" t="s">
        <v>185</v>
      </c>
      <c r="F17" s="241" t="s">
        <v>186</v>
      </c>
      <c r="G17" s="228" t="s">
        <v>167</v>
      </c>
      <c r="H17" s="231" t="s">
        <v>159</v>
      </c>
      <c r="I17" s="229"/>
      <c r="J17" s="230"/>
    </row>
    <row r="18" spans="1:10" ht="30.6" x14ac:dyDescent="0.3">
      <c r="A18" s="316"/>
      <c r="B18" s="90" t="s">
        <v>33</v>
      </c>
      <c r="C18" s="163" t="s">
        <v>34</v>
      </c>
      <c r="D18" s="162" t="s">
        <v>52</v>
      </c>
      <c r="E18" s="101" t="s">
        <v>185</v>
      </c>
      <c r="F18" s="241" t="s">
        <v>186</v>
      </c>
      <c r="G18" s="228" t="s">
        <v>167</v>
      </c>
      <c r="H18" s="231" t="s">
        <v>159</v>
      </c>
      <c r="I18" s="229"/>
      <c r="J18" s="230"/>
    </row>
    <row r="19" spans="1:10" ht="20.399999999999999" x14ac:dyDescent="0.3">
      <c r="A19" s="316"/>
      <c r="B19" s="90" t="s">
        <v>39</v>
      </c>
      <c r="C19" s="163" t="s">
        <v>40</v>
      </c>
      <c r="D19" s="79" t="s">
        <v>168</v>
      </c>
      <c r="E19" s="101" t="s">
        <v>185</v>
      </c>
      <c r="F19" s="241" t="s">
        <v>186</v>
      </c>
      <c r="G19" s="228" t="s">
        <v>167</v>
      </c>
      <c r="H19" s="231" t="s">
        <v>159</v>
      </c>
      <c r="I19" s="229"/>
      <c r="J19" s="230"/>
    </row>
    <row r="20" spans="1:10" ht="20.399999999999999" x14ac:dyDescent="0.3">
      <c r="A20" s="316"/>
      <c r="B20" s="90" t="s">
        <v>35</v>
      </c>
      <c r="C20" s="163" t="s">
        <v>36</v>
      </c>
      <c r="D20" s="162" t="s">
        <v>88</v>
      </c>
      <c r="E20" s="101" t="s">
        <v>185</v>
      </c>
      <c r="F20" s="241" t="s">
        <v>186</v>
      </c>
      <c r="G20" s="228" t="s">
        <v>167</v>
      </c>
      <c r="H20" s="231" t="s">
        <v>159</v>
      </c>
      <c r="I20" s="229"/>
      <c r="J20" s="230"/>
    </row>
    <row r="21" spans="1:10" ht="21" thickBot="1" x14ac:dyDescent="0.35">
      <c r="A21" s="317"/>
      <c r="B21" s="89" t="s">
        <v>37</v>
      </c>
      <c r="C21" s="92" t="s">
        <v>38</v>
      </c>
      <c r="D21" s="63" t="s">
        <v>53</v>
      </c>
      <c r="E21" s="240" t="s">
        <v>185</v>
      </c>
      <c r="F21" s="241" t="s">
        <v>186</v>
      </c>
      <c r="G21" s="232" t="s">
        <v>167</v>
      </c>
      <c r="H21" s="233" t="s">
        <v>159</v>
      </c>
      <c r="I21" s="234"/>
      <c r="J21" s="235"/>
    </row>
    <row r="22" spans="1:10" ht="30.6" x14ac:dyDescent="0.3">
      <c r="A22" s="315" t="s">
        <v>20</v>
      </c>
      <c r="B22" s="326" t="s">
        <v>86</v>
      </c>
      <c r="C22" s="86" t="s">
        <v>21</v>
      </c>
      <c r="D22" s="318" t="s">
        <v>122</v>
      </c>
      <c r="E22" s="337" t="s">
        <v>123</v>
      </c>
      <c r="F22" s="339" t="s">
        <v>169</v>
      </c>
      <c r="G22" s="320"/>
      <c r="H22" s="322"/>
      <c r="I22" s="345" t="s">
        <v>219</v>
      </c>
      <c r="J22" s="333"/>
    </row>
    <row r="23" spans="1:10" x14ac:dyDescent="0.3">
      <c r="A23" s="316"/>
      <c r="B23" s="309"/>
      <c r="C23" s="171" t="s">
        <v>93</v>
      </c>
      <c r="D23" s="319"/>
      <c r="E23" s="309"/>
      <c r="F23" s="340"/>
      <c r="G23" s="321"/>
      <c r="H23" s="323"/>
      <c r="I23" s="346"/>
      <c r="J23" s="334"/>
    </row>
    <row r="24" spans="1:10" s="2" customFormat="1" ht="40.799999999999997" x14ac:dyDescent="0.3">
      <c r="A24" s="316"/>
      <c r="B24" s="324" t="s">
        <v>87</v>
      </c>
      <c r="C24" s="88" t="s">
        <v>200</v>
      </c>
      <c r="D24" s="325" t="s">
        <v>122</v>
      </c>
      <c r="E24" s="338" t="s">
        <v>123</v>
      </c>
      <c r="F24" s="341" t="s">
        <v>169</v>
      </c>
      <c r="G24" s="321"/>
      <c r="H24" s="323"/>
      <c r="I24" s="343" t="s">
        <v>219</v>
      </c>
      <c r="J24" s="335"/>
    </row>
    <row r="25" spans="1:10" x14ac:dyDescent="0.3">
      <c r="A25" s="316"/>
      <c r="B25" s="309"/>
      <c r="C25" s="171" t="s">
        <v>93</v>
      </c>
      <c r="D25" s="319"/>
      <c r="E25" s="309"/>
      <c r="F25" s="340"/>
      <c r="G25" s="321"/>
      <c r="H25" s="323"/>
      <c r="I25" s="346"/>
      <c r="J25" s="334"/>
    </row>
    <row r="26" spans="1:10" ht="30.6" customHeight="1" x14ac:dyDescent="0.3">
      <c r="A26" s="331"/>
      <c r="B26" s="324" t="s">
        <v>23</v>
      </c>
      <c r="C26" s="171" t="s">
        <v>24</v>
      </c>
      <c r="D26" s="162" t="s">
        <v>124</v>
      </c>
      <c r="E26" s="160" t="s">
        <v>123</v>
      </c>
      <c r="F26" s="340" t="s">
        <v>169</v>
      </c>
      <c r="G26" s="343" t="s">
        <v>169</v>
      </c>
      <c r="H26" s="231" t="s">
        <v>159</v>
      </c>
      <c r="I26" s="346" t="s">
        <v>219</v>
      </c>
      <c r="J26" s="334"/>
    </row>
    <row r="27" spans="1:10" ht="16.2" customHeight="1" thickBot="1" x14ac:dyDescent="0.35">
      <c r="A27" s="332"/>
      <c r="B27" s="285"/>
      <c r="C27" s="169" t="s">
        <v>25</v>
      </c>
      <c r="D27" s="63" t="s">
        <v>125</v>
      </c>
      <c r="E27" s="24" t="s">
        <v>123</v>
      </c>
      <c r="F27" s="342"/>
      <c r="G27" s="344"/>
      <c r="H27" s="233" t="s">
        <v>159</v>
      </c>
      <c r="I27" s="347"/>
      <c r="J27" s="336"/>
    </row>
    <row r="28" spans="1:10" ht="61.2" x14ac:dyDescent="0.3">
      <c r="A28" s="315" t="s">
        <v>12</v>
      </c>
      <c r="B28" s="168" t="s">
        <v>95</v>
      </c>
      <c r="C28" s="88" t="s">
        <v>13</v>
      </c>
      <c r="D28" s="87" t="s">
        <v>170</v>
      </c>
      <c r="E28" s="99" t="s">
        <v>126</v>
      </c>
      <c r="F28" s="219" t="s">
        <v>171</v>
      </c>
      <c r="G28" s="222" t="s">
        <v>189</v>
      </c>
      <c r="H28" s="220" t="s">
        <v>161</v>
      </c>
      <c r="I28" s="215" t="s">
        <v>171</v>
      </c>
      <c r="J28" s="201"/>
    </row>
    <row r="29" spans="1:10" ht="30.6" x14ac:dyDescent="0.3">
      <c r="A29" s="316"/>
      <c r="B29" s="188" t="s">
        <v>97</v>
      </c>
      <c r="C29" s="189" t="s">
        <v>14</v>
      </c>
      <c r="D29" s="172" t="s">
        <v>172</v>
      </c>
      <c r="E29" s="170" t="s">
        <v>14</v>
      </c>
      <c r="F29" s="216" t="s">
        <v>203</v>
      </c>
      <c r="G29" s="213" t="s">
        <v>173</v>
      </c>
      <c r="H29" s="213" t="s">
        <v>173</v>
      </c>
      <c r="I29" s="216" t="s">
        <v>171</v>
      </c>
      <c r="J29" s="203"/>
    </row>
    <row r="30" spans="1:10" ht="30.6" x14ac:dyDescent="0.3">
      <c r="A30" s="316"/>
      <c r="B30" s="186" t="s">
        <v>98</v>
      </c>
      <c r="C30" s="189" t="s">
        <v>14</v>
      </c>
      <c r="D30" s="176" t="s">
        <v>187</v>
      </c>
      <c r="E30" s="170" t="s">
        <v>14</v>
      </c>
      <c r="F30" s="221" t="s">
        <v>204</v>
      </c>
      <c r="G30" s="213" t="s">
        <v>174</v>
      </c>
      <c r="H30" s="202" t="s">
        <v>159</v>
      </c>
      <c r="I30" s="216" t="s">
        <v>171</v>
      </c>
      <c r="J30" s="203"/>
    </row>
    <row r="31" spans="1:10" ht="40.799999999999997" x14ac:dyDescent="0.3">
      <c r="A31" s="316"/>
      <c r="B31" s="186" t="s">
        <v>15</v>
      </c>
      <c r="C31" s="187" t="s">
        <v>54</v>
      </c>
      <c r="D31" s="172" t="s">
        <v>55</v>
      </c>
      <c r="E31" s="170" t="s">
        <v>175</v>
      </c>
      <c r="F31" s="221" t="s">
        <v>213</v>
      </c>
      <c r="G31" s="213" t="s">
        <v>176</v>
      </c>
      <c r="H31" s="213" t="s">
        <v>177</v>
      </c>
      <c r="I31" s="216" t="s">
        <v>171</v>
      </c>
      <c r="J31" s="203"/>
    </row>
    <row r="32" spans="1:10" ht="30.6" x14ac:dyDescent="0.3">
      <c r="A32" s="316"/>
      <c r="B32" s="186" t="s">
        <v>16</v>
      </c>
      <c r="C32" s="189" t="s">
        <v>89</v>
      </c>
      <c r="D32" s="172" t="s">
        <v>188</v>
      </c>
      <c r="E32" s="170" t="s">
        <v>127</v>
      </c>
      <c r="F32" s="221" t="s">
        <v>214</v>
      </c>
      <c r="G32" s="213" t="s">
        <v>178</v>
      </c>
      <c r="H32" s="202" t="s">
        <v>159</v>
      </c>
      <c r="I32" s="216" t="s">
        <v>171</v>
      </c>
      <c r="J32" s="203"/>
    </row>
    <row r="33" spans="1:10" ht="108" x14ac:dyDescent="0.3">
      <c r="A33" s="316"/>
      <c r="B33" s="186" t="s">
        <v>107</v>
      </c>
      <c r="C33" s="189" t="s">
        <v>14</v>
      </c>
      <c r="D33" s="172" t="s">
        <v>96</v>
      </c>
      <c r="E33" s="170" t="s">
        <v>14</v>
      </c>
      <c r="F33" s="221" t="s">
        <v>205</v>
      </c>
      <c r="G33" s="213" t="s">
        <v>174</v>
      </c>
      <c r="H33" s="202" t="s">
        <v>159</v>
      </c>
      <c r="I33" s="216" t="s">
        <v>171</v>
      </c>
      <c r="J33" s="208" t="s">
        <v>284</v>
      </c>
    </row>
    <row r="34" spans="1:10" ht="62.4" customHeight="1" x14ac:dyDescent="0.2">
      <c r="A34" s="316"/>
      <c r="B34" s="186" t="s">
        <v>206</v>
      </c>
      <c r="C34" s="189" t="s">
        <v>222</v>
      </c>
      <c r="D34" s="172" t="s">
        <v>179</v>
      </c>
      <c r="E34" s="170" t="s">
        <v>180</v>
      </c>
      <c r="F34" s="221" t="s">
        <v>208</v>
      </c>
      <c r="G34" s="223" t="s">
        <v>216</v>
      </c>
      <c r="H34" s="202" t="s">
        <v>42</v>
      </c>
      <c r="I34" s="216" t="s">
        <v>171</v>
      </c>
      <c r="J34" s="209" t="s">
        <v>215</v>
      </c>
    </row>
    <row r="35" spans="1:10" ht="61.2" x14ac:dyDescent="0.3">
      <c r="A35" s="316"/>
      <c r="B35" s="186" t="s">
        <v>207</v>
      </c>
      <c r="C35" s="189" t="s">
        <v>221</v>
      </c>
      <c r="D35" s="172" t="s">
        <v>128</v>
      </c>
      <c r="E35" s="170" t="s">
        <v>180</v>
      </c>
      <c r="F35" s="221" t="s">
        <v>208</v>
      </c>
      <c r="G35" s="216" t="s">
        <v>216</v>
      </c>
      <c r="H35" s="202" t="s">
        <v>42</v>
      </c>
      <c r="I35" s="216" t="s">
        <v>171</v>
      </c>
      <c r="J35" s="209" t="s">
        <v>215</v>
      </c>
    </row>
    <row r="36" spans="1:10" ht="102.6" thickBot="1" x14ac:dyDescent="0.35">
      <c r="A36" s="317"/>
      <c r="B36" s="164" t="s">
        <v>134</v>
      </c>
      <c r="C36" s="190" t="s">
        <v>181</v>
      </c>
      <c r="D36" s="166" t="s">
        <v>128</v>
      </c>
      <c r="E36" s="167" t="s">
        <v>135</v>
      </c>
      <c r="F36" s="191" t="s">
        <v>209</v>
      </c>
      <c r="G36" s="204" t="s">
        <v>199</v>
      </c>
      <c r="H36" s="204" t="s">
        <v>42</v>
      </c>
      <c r="I36" s="224" t="s">
        <v>171</v>
      </c>
      <c r="J36" s="206"/>
    </row>
    <row r="38" spans="1:10" x14ac:dyDescent="0.3">
      <c r="G38" s="210"/>
    </row>
  </sheetData>
  <mergeCells count="25">
    <mergeCell ref="J22:J23"/>
    <mergeCell ref="J24:J25"/>
    <mergeCell ref="J26:J27"/>
    <mergeCell ref="E22:E23"/>
    <mergeCell ref="E24:E25"/>
    <mergeCell ref="F22:F23"/>
    <mergeCell ref="F24:F25"/>
    <mergeCell ref="F26:F27"/>
    <mergeCell ref="G26:G27"/>
    <mergeCell ref="I22:I23"/>
    <mergeCell ref="I24:I25"/>
    <mergeCell ref="I26:I27"/>
    <mergeCell ref="A5:A8"/>
    <mergeCell ref="A10:A12"/>
    <mergeCell ref="A16:A21"/>
    <mergeCell ref="A22:A27"/>
    <mergeCell ref="A13:A15"/>
    <mergeCell ref="A28:A36"/>
    <mergeCell ref="D22:D23"/>
    <mergeCell ref="G22:G25"/>
    <mergeCell ref="H22:H25"/>
    <mergeCell ref="B24:B25"/>
    <mergeCell ref="D24:D25"/>
    <mergeCell ref="B26:B27"/>
    <mergeCell ref="B22:B23"/>
  </mergeCells>
  <conditionalFormatting sqref="C6">
    <cfRule type="cellIs" dxfId="0" priority="1" operator="equal">
      <formula>0</formula>
    </cfRule>
  </conditionalFormatting>
  <hyperlinks>
    <hyperlink ref="H28" r:id="rId1"/>
    <hyperlink ref="F22" r:id="rId2"/>
    <hyperlink ref="F17" r:id="rId3"/>
    <hyperlink ref="F15" r:id="rId4"/>
    <hyperlink ref="F16" r:id="rId5"/>
    <hyperlink ref="F14" r:id="rId6"/>
    <hyperlink ref="F13" r:id="rId7"/>
    <hyperlink ref="F12" r:id="rId8"/>
    <hyperlink ref="F11" r:id="rId9"/>
    <hyperlink ref="F10" r:id="rId10"/>
    <hyperlink ref="F9" r:id="rId11"/>
    <hyperlink ref="F7" r:id="rId12"/>
    <hyperlink ref="F8" r:id="rId13"/>
    <hyperlink ref="F6" r:id="rId14"/>
    <hyperlink ref="F5" r:id="rId15"/>
    <hyperlink ref="G5" r:id="rId16"/>
    <hyperlink ref="G6" r:id="rId17"/>
    <hyperlink ref="G7" r:id="rId18"/>
    <hyperlink ref="G8" r:id="rId19"/>
    <hyperlink ref="G10" r:id="rId20"/>
    <hyperlink ref="G11" r:id="rId21"/>
    <hyperlink ref="G14" r:id="rId22"/>
    <hyperlink ref="G16" r:id="rId23"/>
    <hyperlink ref="G17" r:id="rId24"/>
    <hyperlink ref="G18" r:id="rId25"/>
    <hyperlink ref="G19" r:id="rId26"/>
    <hyperlink ref="G20" r:id="rId27"/>
    <hyperlink ref="G21" r:id="rId28"/>
    <hyperlink ref="G26" r:id="rId29"/>
    <hyperlink ref="G29" r:id="rId30"/>
    <hyperlink ref="G30" r:id="rId31"/>
    <hyperlink ref="G33" r:id="rId32"/>
    <hyperlink ref="G31" r:id="rId33"/>
    <hyperlink ref="G32" r:id="rId34"/>
    <hyperlink ref="G34" r:id="rId35" display="http://water.usgs.gov/usgs/lab/shared/request.html"/>
    <hyperlink ref="G35" r:id="rId36" display="http://water.usgs.gov/usgs/lab/shared/request.html"/>
    <hyperlink ref="H6" r:id="rId37"/>
    <hyperlink ref="H14" r:id="rId38"/>
    <hyperlink ref="H29" r:id="rId39"/>
    <hyperlink ref="H31" r:id="rId40"/>
    <hyperlink ref="I36" r:id="rId41"/>
    <hyperlink ref="I35" r:id="rId42"/>
    <hyperlink ref="I34" r:id="rId43"/>
    <hyperlink ref="I32" r:id="rId44"/>
    <hyperlink ref="I31" r:id="rId45"/>
    <hyperlink ref="I33" r:id="rId46"/>
    <hyperlink ref="I30" r:id="rId47"/>
    <hyperlink ref="I29" r:id="rId48"/>
    <hyperlink ref="I28" r:id="rId49"/>
    <hyperlink ref="I22" r:id="rId50"/>
    <hyperlink ref="I10" r:id="rId51"/>
    <hyperlink ref="I11" r:id="rId52"/>
    <hyperlink ref="I13" r:id="rId53"/>
    <hyperlink ref="I14" r:id="rId54"/>
    <hyperlink ref="I16" r:id="rId55"/>
    <hyperlink ref="I9" r:id="rId56"/>
    <hyperlink ref="F18:F21" r:id="rId57" display="http://wwwnwql.cr.usgs.gov/USGS/rn.shtml?13-018"/>
    <hyperlink ref="F24" r:id="rId58"/>
    <hyperlink ref="F26" r:id="rId59"/>
    <hyperlink ref="I24" r:id="rId60"/>
    <hyperlink ref="I26" r:id="rId61"/>
  </hyperlinks>
  <pageMargins left="0.7" right="0.7" top="0.75" bottom="0.75" header="0.3" footer="0.3"/>
  <pageSetup orientation="portrait" r:id="rId6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README</vt:lpstr>
      <vt:lpstr>Lab analyte list by network</vt:lpstr>
      <vt:lpstr>generic QC</vt:lpstr>
      <vt:lpstr>Lab and sampling info</vt:lpstr>
      <vt:lpstr>'Lab analyte list by network'!Print_Titles</vt:lpstr>
    </vt:vector>
  </TitlesOfParts>
  <Company>USGS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Terri Arnold</dc:creator>
  <cp:lastModifiedBy>Terri Arnold</cp:lastModifiedBy>
  <cp:lastPrinted>2012-07-13T21:05:42Z</cp:lastPrinted>
  <dcterms:created xsi:type="dcterms:W3CDTF">2012-06-18T13:35:35Z</dcterms:created>
  <dcterms:modified xsi:type="dcterms:W3CDTF">2014-05-12T18:09:51Z</dcterms:modified>
</cp:coreProperties>
</file>